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'Sheet1'!$A$1:$R$29</definedName>
  </definedNames>
  <calcPr fullCalcOnLoad="1"/>
</workbook>
</file>

<file path=xl/sharedStrings.xml><?xml version="1.0" encoding="utf-8"?>
<sst xmlns="http://schemas.openxmlformats.org/spreadsheetml/2006/main" count="263" uniqueCount="119">
  <si>
    <t>Total Points Awarded</t>
  </si>
  <si>
    <t>Weight Factor</t>
  </si>
  <si>
    <t>Ranking</t>
  </si>
  <si>
    <t>Point Subtotal</t>
  </si>
  <si>
    <t>Atkins North America, Inc.</t>
  </si>
  <si>
    <t>Calvin, Giordano &amp; Associates, Inc</t>
  </si>
  <si>
    <t>A.D.A Engineering, Inc.</t>
  </si>
  <si>
    <t>AMEC Environmental &amp; Infrastructure, Inc.</t>
  </si>
  <si>
    <t>Chen Moore and Associates</t>
  </si>
  <si>
    <t>CPH Engineers, Inc.</t>
  </si>
  <si>
    <t>Crain Atlantis Engineering, Inc.</t>
  </si>
  <si>
    <t>Craven Thompson &amp; Associates, Inc.</t>
  </si>
  <si>
    <t>Langan Engineering and Environmental Services Inc.</t>
  </si>
  <si>
    <t>Miller Legg &amp; Associates, Inc.</t>
  </si>
  <si>
    <t>R.J. Behar &amp; Company, Inc.</t>
  </si>
  <si>
    <t>Tetra Tech, Inc.</t>
  </si>
  <si>
    <t>The Corradino Group</t>
  </si>
  <si>
    <t>URS Corporation Southern</t>
  </si>
  <si>
    <t>Wade Trim, Inc.</t>
  </si>
  <si>
    <t>CSA Central, Inc.</t>
  </si>
  <si>
    <t>Florida Transportation Engineering, Inc.</t>
  </si>
  <si>
    <t>GAI Consultants, Inc.</t>
  </si>
  <si>
    <t>Keith and Schnars, P.A.</t>
  </si>
  <si>
    <t>King Engineering Associates, Inc</t>
  </si>
  <si>
    <t>Pillar Consultants, Inc.</t>
  </si>
  <si>
    <t>CIMA Engineering Corp.</t>
  </si>
  <si>
    <t>Average Points Awarded</t>
  </si>
  <si>
    <t>Ranking     (Y=0, N=1)</t>
  </si>
  <si>
    <t>Total Combined Points Awarded</t>
  </si>
  <si>
    <t>PROPOSING FIRM</t>
  </si>
  <si>
    <t xml:space="preserve">Rater #3 </t>
  </si>
  <si>
    <t xml:space="preserve">Rater #2 </t>
  </si>
  <si>
    <t xml:space="preserve">Rater #1 </t>
  </si>
  <si>
    <t>Understanding of the overall needs of the City as presenseted in the narative proposal.</t>
  </si>
  <si>
    <t>Ability to excel within the fixed income investement environment.  Ability to produce meaningful reports on a monthly basis.  Ability to stay within the parametersof the City's Investment policy.  Ability to provide on-line computer access by city reps.</t>
  </si>
  <si>
    <t xml:space="preserve">Cost of Services </t>
  </si>
  <si>
    <t>Inv. Grade</t>
  </si>
  <si>
    <t>Term Bond</t>
  </si>
  <si>
    <t>BLX</t>
  </si>
  <si>
    <t>Group</t>
  </si>
  <si>
    <t>BNY</t>
  </si>
  <si>
    <t>Mellon</t>
  </si>
  <si>
    <t>Columbia</t>
  </si>
  <si>
    <t>Mgnt.</t>
  </si>
  <si>
    <t>Cutwater</t>
  </si>
  <si>
    <t>Investor</t>
  </si>
  <si>
    <t>Dim. Fund</t>
  </si>
  <si>
    <t>Advisors</t>
  </si>
  <si>
    <t>Fidelity</t>
  </si>
  <si>
    <t>Invest.</t>
  </si>
  <si>
    <t>FTN</t>
  </si>
  <si>
    <t>Financial</t>
  </si>
  <si>
    <t>Garcia</t>
  </si>
  <si>
    <t>Hamilton</t>
  </si>
  <si>
    <t>GW&amp;K</t>
  </si>
  <si>
    <t>Invesco</t>
  </si>
  <si>
    <t>Artio -</t>
  </si>
  <si>
    <t>J.P.</t>
  </si>
  <si>
    <t>Morgan</t>
  </si>
  <si>
    <t>Lee</t>
  </si>
  <si>
    <t>Munder</t>
  </si>
  <si>
    <t>LM</t>
  </si>
  <si>
    <t>Capital</t>
  </si>
  <si>
    <t>Maeirow</t>
  </si>
  <si>
    <t>Stanley</t>
  </si>
  <si>
    <t>NCM</t>
  </si>
  <si>
    <t>Pacific</t>
  </si>
  <si>
    <t>PNC</t>
  </si>
  <si>
    <t>Public</t>
  </si>
  <si>
    <t>Trust Adv.</t>
  </si>
  <si>
    <t>Ramirez</t>
  </si>
  <si>
    <t xml:space="preserve">Asset </t>
  </si>
  <si>
    <t>&lt;30 Days</t>
  </si>
  <si>
    <t>30 days -</t>
  </si>
  <si>
    <t>12 mths</t>
  </si>
  <si>
    <t>1 yr. -</t>
  </si>
  <si>
    <t>2-1/2 yrs.</t>
  </si>
  <si>
    <t>10 yrs.</t>
  </si>
  <si>
    <t>Regions</t>
  </si>
  <si>
    <t>Trust</t>
  </si>
  <si>
    <t>Ridgeworth</t>
  </si>
  <si>
    <t>Sawgrass</t>
  </si>
  <si>
    <t>Asset</t>
  </si>
  <si>
    <t>Seacrest</t>
  </si>
  <si>
    <t>Smith</t>
  </si>
  <si>
    <t>Graham</t>
  </si>
  <si>
    <t>Low Dur.</t>
  </si>
  <si>
    <t>Cash Mngt</t>
  </si>
  <si>
    <t>Sterling</t>
  </si>
  <si>
    <t>Victory</t>
  </si>
  <si>
    <t>Wells</t>
  </si>
  <si>
    <t>Western</t>
  </si>
  <si>
    <t>William</t>
  </si>
  <si>
    <t>Blair</t>
  </si>
  <si>
    <t>Ziegler</t>
  </si>
  <si>
    <t>Lotsoff</t>
  </si>
  <si>
    <t>CITY OF FORT LAUDERDALE</t>
  </si>
  <si>
    <t>RFP#</t>
  </si>
  <si>
    <t>TITLE:</t>
  </si>
  <si>
    <t>DATE:</t>
  </si>
  <si>
    <t>FINAL RANKING</t>
  </si>
  <si>
    <t>Team and Staff quality and overall experience</t>
  </si>
  <si>
    <t>Prior experience on projects of similar scope</t>
  </si>
  <si>
    <t>Technical Approach / Resources</t>
  </si>
  <si>
    <t>RFP EVALUATION COMMITTEE TABULATION - FINAL RANKING</t>
  </si>
  <si>
    <t>565-11687</t>
  </si>
  <si>
    <t>Stagehands, War Memorial Auditorium</t>
  </si>
  <si>
    <t>Rater #1 - M. Newhart</t>
  </si>
  <si>
    <t>Rater #2 - S. Rogers</t>
  </si>
  <si>
    <t>Rater #3 - R. Canaval</t>
  </si>
  <si>
    <t>Understanding needs of the City</t>
  </si>
  <si>
    <t>Experience of firm, qualifications, past performance, references</t>
  </si>
  <si>
    <t>Cost to the City</t>
  </si>
  <si>
    <t>Local Vendor Preference</t>
  </si>
  <si>
    <t>Total Combined Points</t>
  </si>
  <si>
    <t>LVP Deduction</t>
  </si>
  <si>
    <t>Final Score</t>
  </si>
  <si>
    <t>PTT of Florida, LLC</t>
  </si>
  <si>
    <t>Show Masters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</si>
</sst>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4" xfId="0" applyBorder="1" applyAlignment="1">
      <alignment textRotation="90" wrapText="1"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center" textRotation="90" wrapText="1"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2" fillId="32" borderId="22" xfId="0" applyFont="1" applyFill="1" applyBorder="1" applyAlignment="1">
      <alignment horizontal="center" textRotation="90" wrapText="1"/>
    </xf>
    <xf numFmtId="2" fontId="3" fillId="32" borderId="23" xfId="0" applyNumberFormat="1" applyFont="1" applyFill="1" applyBorder="1" applyAlignment="1">
      <alignment/>
    </xf>
    <xf numFmtId="2" fontId="3" fillId="32" borderId="24" xfId="0" applyNumberFormat="1" applyFont="1" applyFill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5" fillId="0" borderId="28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2" fontId="0" fillId="0" borderId="31" xfId="0" applyNumberForma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32" borderId="33" xfId="0" applyFont="1" applyFill="1" applyBorder="1" applyAlignment="1">
      <alignment wrapText="1"/>
    </xf>
    <xf numFmtId="2" fontId="3" fillId="0" borderId="34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2" fontId="3" fillId="0" borderId="37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2" fontId="7" fillId="0" borderId="37" xfId="0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2" fontId="3" fillId="0" borderId="23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38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textRotation="90"/>
      <protection/>
    </xf>
    <xf numFmtId="0" fontId="45" fillId="0" borderId="14" xfId="0" applyFont="1" applyBorder="1" applyAlignment="1" applyProtection="1">
      <alignment textRotation="90"/>
      <protection/>
    </xf>
    <xf numFmtId="0" fontId="45" fillId="0" borderId="15" xfId="0" applyFont="1" applyBorder="1" applyAlignment="1" applyProtection="1">
      <alignment textRotation="90"/>
      <protection/>
    </xf>
    <xf numFmtId="0" fontId="3" fillId="32" borderId="22" xfId="0" applyFont="1" applyFill="1" applyBorder="1" applyAlignment="1" applyProtection="1">
      <alignment horizontal="center" textRotation="90" wrapText="1"/>
      <protection/>
    </xf>
    <xf numFmtId="0" fontId="45" fillId="0" borderId="3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/>
      <protection locked="0"/>
    </xf>
    <xf numFmtId="2" fontId="45" fillId="0" borderId="12" xfId="0" applyNumberFormat="1" applyFont="1" applyFill="1" applyBorder="1" applyAlignment="1" applyProtection="1">
      <alignment/>
      <protection/>
    </xf>
    <xf numFmtId="0" fontId="9" fillId="33" borderId="30" xfId="58" applyFont="1" applyFill="1" applyBorder="1" applyAlignment="1" applyProtection="1">
      <alignment horizontal="left"/>
      <protection/>
    </xf>
    <xf numFmtId="0" fontId="45" fillId="0" borderId="38" xfId="0" applyFont="1" applyFill="1" applyBorder="1" applyAlignment="1" applyProtection="1">
      <alignment/>
      <protection/>
    </xf>
    <xf numFmtId="2" fontId="3" fillId="0" borderId="39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3" fillId="32" borderId="35" xfId="0" applyFont="1" applyFill="1" applyBorder="1" applyAlignment="1" applyProtection="1">
      <alignment horizontal="center" textRotation="90" wrapText="1"/>
      <protection/>
    </xf>
    <xf numFmtId="0" fontId="41" fillId="0" borderId="40" xfId="0" applyFont="1" applyBorder="1" applyAlignment="1" applyProtection="1">
      <alignment textRotation="90"/>
      <protection/>
    </xf>
    <xf numFmtId="0" fontId="46" fillId="0" borderId="41" xfId="0" applyFont="1" applyFill="1" applyBorder="1" applyAlignment="1" applyProtection="1">
      <alignment textRotation="90"/>
      <protection/>
    </xf>
    <xf numFmtId="0" fontId="41" fillId="0" borderId="41" xfId="0" applyFont="1" applyBorder="1" applyAlignment="1" applyProtection="1">
      <alignment textRotation="90"/>
      <protection/>
    </xf>
    <xf numFmtId="0" fontId="0" fillId="0" borderId="17" xfId="0" applyBorder="1" applyAlignment="1" applyProtection="1">
      <alignment/>
      <protection/>
    </xf>
    <xf numFmtId="0" fontId="45" fillId="0" borderId="42" xfId="0" applyFont="1" applyBorder="1" applyAlignment="1" applyProtection="1">
      <alignment/>
      <protection/>
    </xf>
    <xf numFmtId="0" fontId="45" fillId="0" borderId="42" xfId="0" applyFont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/>
      <protection/>
    </xf>
    <xf numFmtId="2" fontId="45" fillId="0" borderId="11" xfId="0" applyNumberFormat="1" applyFont="1" applyFill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9" fontId="0" fillId="0" borderId="0" xfId="61" applyFont="1" applyAlignment="1" applyProtection="1">
      <alignment/>
      <protection/>
    </xf>
    <xf numFmtId="9" fontId="0" fillId="0" borderId="0" xfId="61" applyFont="1" applyFill="1" applyAlignment="1" applyProtection="1">
      <alignment/>
      <protection/>
    </xf>
    <xf numFmtId="9" fontId="45" fillId="0" borderId="0" xfId="61" applyFont="1" applyAlignment="1" applyProtection="1">
      <alignment/>
      <protection/>
    </xf>
    <xf numFmtId="9" fontId="46" fillId="0" borderId="41" xfId="61" applyFont="1" applyFill="1" applyBorder="1" applyAlignment="1" applyProtection="1">
      <alignment textRotation="90"/>
      <protection/>
    </xf>
    <xf numFmtId="9" fontId="0" fillId="0" borderId="10" xfId="61" applyFont="1" applyBorder="1" applyAlignment="1" applyProtection="1">
      <alignment/>
      <protection/>
    </xf>
    <xf numFmtId="9" fontId="0" fillId="0" borderId="17" xfId="61" applyFont="1" applyBorder="1" applyAlignment="1" applyProtection="1">
      <alignment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45" fillId="0" borderId="43" xfId="0" applyFont="1" applyFill="1" applyBorder="1" applyAlignment="1" applyProtection="1">
      <alignment horizontal="center"/>
      <protection/>
    </xf>
    <xf numFmtId="0" fontId="45" fillId="0" borderId="44" xfId="0" applyFont="1" applyFill="1" applyBorder="1" applyAlignment="1" applyProtection="1">
      <alignment horizontal="center"/>
      <protection/>
    </xf>
    <xf numFmtId="0" fontId="45" fillId="0" borderId="38" xfId="0" applyFont="1" applyFill="1" applyBorder="1" applyAlignment="1" applyProtection="1">
      <alignment horizontal="center"/>
      <protection/>
    </xf>
    <xf numFmtId="14" fontId="45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</xdr:row>
      <xdr:rowOff>104775</xdr:rowOff>
    </xdr:from>
    <xdr:to>
      <xdr:col>0</xdr:col>
      <xdr:colOff>1952625</xdr:colOff>
      <xdr:row>5</xdr:row>
      <xdr:rowOff>28575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95275"/>
          <a:ext cx="79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tabSelected="1" view="pageBreakPreview" zoomScaleNormal="130" zoomScaleSheetLayoutView="100" zoomScalePageLayoutView="0" workbookViewId="0" topLeftCell="A1">
      <selection activeCell="P31" sqref="P31"/>
    </sheetView>
  </sheetViews>
  <sheetFormatPr defaultColWidth="9.140625" defaultRowHeight="15"/>
  <cols>
    <col min="1" max="1" width="30.57421875" style="50" customWidth="1"/>
    <col min="2" max="9" width="4.8515625" style="50" customWidth="1"/>
    <col min="10" max="10" width="4.7109375" style="50" customWidth="1"/>
    <col min="11" max="11" width="6.7109375" style="50" customWidth="1"/>
    <col min="12" max="12" width="5.00390625" style="50" customWidth="1"/>
    <col min="13" max="13" width="5.140625" style="50" customWidth="1"/>
    <col min="14" max="14" width="5.140625" style="84" customWidth="1"/>
    <col min="15" max="16" width="5.140625" style="50" customWidth="1"/>
    <col min="17" max="17" width="4.140625" style="50" customWidth="1"/>
    <col min="18" max="16384" width="9.140625" style="50" customWidth="1"/>
  </cols>
  <sheetData>
    <row r="2" ht="23.25">
      <c r="B2" s="54" t="s">
        <v>96</v>
      </c>
    </row>
    <row r="3" ht="23.25">
      <c r="B3" s="54" t="s">
        <v>104</v>
      </c>
    </row>
    <row r="5" spans="2:9" ht="18.75">
      <c r="B5" s="53" t="s">
        <v>97</v>
      </c>
      <c r="D5" s="57" t="s">
        <v>105</v>
      </c>
      <c r="E5" s="57"/>
      <c r="F5" s="57"/>
      <c r="G5" s="57"/>
      <c r="H5" s="57"/>
      <c r="I5" s="57"/>
    </row>
    <row r="6" spans="2:14" s="52" customFormat="1" ht="18.75">
      <c r="B6" s="55" t="s">
        <v>98</v>
      </c>
      <c r="D6" s="79" t="s">
        <v>106</v>
      </c>
      <c r="E6" s="79"/>
      <c r="F6" s="79"/>
      <c r="G6" s="79"/>
      <c r="H6" s="79"/>
      <c r="I6" s="79"/>
      <c r="N6" s="85"/>
    </row>
    <row r="7" spans="2:14" s="52" customFormat="1" ht="18.75">
      <c r="B7" s="55" t="s">
        <v>99</v>
      </c>
      <c r="D7" s="96">
        <v>42382</v>
      </c>
      <c r="E7" s="96"/>
      <c r="F7" s="96"/>
      <c r="G7" s="96"/>
      <c r="H7" s="96"/>
      <c r="I7" s="79"/>
      <c r="N7" s="85"/>
    </row>
    <row r="8" spans="4:14" s="52" customFormat="1" ht="15.75">
      <c r="D8" s="79"/>
      <c r="E8" s="79"/>
      <c r="F8" s="79"/>
      <c r="G8" s="79"/>
      <c r="H8" s="79"/>
      <c r="I8" s="79"/>
      <c r="N8" s="85"/>
    </row>
    <row r="9" s="52" customFormat="1" ht="15.75" thickBot="1">
      <c r="N9" s="85"/>
    </row>
    <row r="10" spans="1:14" s="57" customFormat="1" ht="15.75" customHeight="1" thickBot="1">
      <c r="A10" s="56"/>
      <c r="B10" s="93" t="s">
        <v>107</v>
      </c>
      <c r="C10" s="94"/>
      <c r="D10" s="94"/>
      <c r="E10" s="94"/>
      <c r="F10" s="94"/>
      <c r="G10" s="94"/>
      <c r="H10" s="94"/>
      <c r="I10" s="94"/>
      <c r="J10" s="94"/>
      <c r="K10" s="95"/>
      <c r="N10" s="86"/>
    </row>
    <row r="11" spans="1:14" s="57" customFormat="1" ht="112.5" customHeight="1" thickBot="1">
      <c r="A11" s="77"/>
      <c r="B11" s="90" t="s">
        <v>110</v>
      </c>
      <c r="C11" s="91"/>
      <c r="D11" s="92"/>
      <c r="E11" s="90" t="s">
        <v>111</v>
      </c>
      <c r="F11" s="91"/>
      <c r="G11" s="92"/>
      <c r="H11" s="90" t="s">
        <v>112</v>
      </c>
      <c r="I11" s="91"/>
      <c r="J11" s="92"/>
      <c r="K11" s="58"/>
      <c r="N11" s="86"/>
    </row>
    <row r="12" spans="1:14" s="57" customFormat="1" ht="71.25" customHeight="1">
      <c r="A12" s="59" t="s">
        <v>29</v>
      </c>
      <c r="B12" s="60" t="s">
        <v>1</v>
      </c>
      <c r="C12" s="61" t="s">
        <v>2</v>
      </c>
      <c r="D12" s="62" t="s">
        <v>3</v>
      </c>
      <c r="E12" s="60" t="s">
        <v>1</v>
      </c>
      <c r="F12" s="61" t="s">
        <v>2</v>
      </c>
      <c r="G12" s="62" t="s">
        <v>3</v>
      </c>
      <c r="H12" s="60" t="s">
        <v>1</v>
      </c>
      <c r="I12" s="61" t="s">
        <v>2</v>
      </c>
      <c r="J12" s="62" t="s">
        <v>3</v>
      </c>
      <c r="K12" s="63" t="s">
        <v>0</v>
      </c>
      <c r="N12" s="86"/>
    </row>
    <row r="13" spans="1:14" s="57" customFormat="1" ht="15.75">
      <c r="A13" s="64" t="s">
        <v>117</v>
      </c>
      <c r="B13" s="80">
        <v>0.3</v>
      </c>
      <c r="C13" s="65">
        <v>2</v>
      </c>
      <c r="D13" s="66">
        <f>SUM(B13*C13)</f>
        <v>0.6</v>
      </c>
      <c r="E13" s="80">
        <v>0.4</v>
      </c>
      <c r="F13" s="65">
        <v>2</v>
      </c>
      <c r="G13" s="66">
        <f>SUM(E13*F13)</f>
        <v>0.8</v>
      </c>
      <c r="H13" s="80">
        <v>0.3</v>
      </c>
      <c r="I13" s="65">
        <v>1</v>
      </c>
      <c r="J13" s="66">
        <f>SUM(H13*I13)</f>
        <v>0.3</v>
      </c>
      <c r="K13" s="51">
        <f>D13+G13+J13</f>
        <v>1.7</v>
      </c>
      <c r="N13" s="86"/>
    </row>
    <row r="14" spans="1:14" s="57" customFormat="1" ht="15.75">
      <c r="A14" s="67" t="s">
        <v>118</v>
      </c>
      <c r="B14" s="80">
        <v>0.3</v>
      </c>
      <c r="C14" s="65">
        <v>1</v>
      </c>
      <c r="D14" s="66">
        <f>SUM(B14*C14)</f>
        <v>0.3</v>
      </c>
      <c r="E14" s="80">
        <v>0.4</v>
      </c>
      <c r="F14" s="65">
        <v>1</v>
      </c>
      <c r="G14" s="66">
        <f>SUM(E14*F14)</f>
        <v>0.4</v>
      </c>
      <c r="H14" s="80">
        <v>0.3</v>
      </c>
      <c r="I14" s="65">
        <v>2</v>
      </c>
      <c r="J14" s="66">
        <f>SUM(H14*I14)</f>
        <v>0.6</v>
      </c>
      <c r="K14" s="51">
        <f>D14+G14+J14</f>
        <v>1.2999999999999998</v>
      </c>
      <c r="N14" s="86"/>
    </row>
    <row r="16" ht="15.75" thickBot="1"/>
    <row r="17" spans="2:11" ht="16.5" thickBot="1">
      <c r="B17" s="93" t="s">
        <v>108</v>
      </c>
      <c r="C17" s="94"/>
      <c r="D17" s="94"/>
      <c r="E17" s="94"/>
      <c r="F17" s="94"/>
      <c r="G17" s="94"/>
      <c r="H17" s="94"/>
      <c r="I17" s="94"/>
      <c r="J17" s="94"/>
      <c r="K17" s="68"/>
    </row>
    <row r="18" spans="2:11" ht="16.5" customHeight="1" thickBot="1">
      <c r="B18" s="90" t="s">
        <v>101</v>
      </c>
      <c r="C18" s="91"/>
      <c r="D18" s="92"/>
      <c r="E18" s="90" t="s">
        <v>102</v>
      </c>
      <c r="F18" s="91"/>
      <c r="G18" s="92"/>
      <c r="H18" s="90" t="s">
        <v>103</v>
      </c>
      <c r="I18" s="91"/>
      <c r="J18" s="92"/>
      <c r="K18" s="58"/>
    </row>
    <row r="19" spans="1:11" ht="119.25" thickBot="1">
      <c r="A19" s="78" t="s">
        <v>29</v>
      </c>
      <c r="B19" s="60" t="s">
        <v>1</v>
      </c>
      <c r="C19" s="61" t="s">
        <v>2</v>
      </c>
      <c r="D19" s="62" t="s">
        <v>3</v>
      </c>
      <c r="E19" s="60" t="s">
        <v>1</v>
      </c>
      <c r="F19" s="61" t="s">
        <v>2</v>
      </c>
      <c r="G19" s="62" t="s">
        <v>3</v>
      </c>
      <c r="H19" s="60" t="s">
        <v>1</v>
      </c>
      <c r="I19" s="61" t="s">
        <v>2</v>
      </c>
      <c r="J19" s="62" t="s">
        <v>3</v>
      </c>
      <c r="K19" s="63" t="s">
        <v>0</v>
      </c>
    </row>
    <row r="20" spans="1:11" ht="15.75">
      <c r="A20" s="64" t="s">
        <v>117</v>
      </c>
      <c r="B20" s="80">
        <v>0.3</v>
      </c>
      <c r="C20" s="65">
        <v>2</v>
      </c>
      <c r="D20" s="66">
        <f>SUM(B20*C20)</f>
        <v>0.6</v>
      </c>
      <c r="E20" s="80">
        <v>0.4</v>
      </c>
      <c r="F20" s="65">
        <v>2</v>
      </c>
      <c r="G20" s="66">
        <f>SUM(E20*F20)</f>
        <v>0.8</v>
      </c>
      <c r="H20" s="80">
        <v>0.3</v>
      </c>
      <c r="I20" s="65">
        <v>1</v>
      </c>
      <c r="J20" s="66">
        <f>SUM(H20*I20)</f>
        <v>0.3</v>
      </c>
      <c r="K20" s="51">
        <f>SUM(D20+G20+J20)</f>
        <v>1.7</v>
      </c>
    </row>
    <row r="21" spans="1:11" ht="15.75">
      <c r="A21" s="67" t="s">
        <v>118</v>
      </c>
      <c r="B21" s="80">
        <v>0.3</v>
      </c>
      <c r="C21" s="65">
        <v>1</v>
      </c>
      <c r="D21" s="66">
        <f>SUM(B21*C21)</f>
        <v>0.3</v>
      </c>
      <c r="E21" s="80">
        <v>0.4</v>
      </c>
      <c r="F21" s="65">
        <v>1</v>
      </c>
      <c r="G21" s="66">
        <f>SUM(E21*F21)</f>
        <v>0.4</v>
      </c>
      <c r="H21" s="80">
        <v>0.3</v>
      </c>
      <c r="I21" s="65">
        <v>2</v>
      </c>
      <c r="J21" s="66">
        <f>SUM(H21*I21)</f>
        <v>0.6</v>
      </c>
      <c r="K21" s="51">
        <f>SUM(D21+G21+J21)</f>
        <v>1.2999999999999998</v>
      </c>
    </row>
    <row r="23" ht="15.75" thickBot="1"/>
    <row r="24" spans="2:11" ht="16.5" thickBot="1">
      <c r="B24" s="93" t="s">
        <v>109</v>
      </c>
      <c r="C24" s="94"/>
      <c r="D24" s="94"/>
      <c r="E24" s="94"/>
      <c r="F24" s="94"/>
      <c r="G24" s="94"/>
      <c r="H24" s="94"/>
      <c r="I24" s="94"/>
      <c r="J24" s="94"/>
      <c r="K24" s="95"/>
    </row>
    <row r="25" spans="2:11" ht="16.5" customHeight="1" thickBot="1">
      <c r="B25" s="90" t="s">
        <v>101</v>
      </c>
      <c r="C25" s="91"/>
      <c r="D25" s="92"/>
      <c r="E25" s="90" t="s">
        <v>102</v>
      </c>
      <c r="F25" s="91"/>
      <c r="G25" s="92"/>
      <c r="H25" s="90" t="s">
        <v>103</v>
      </c>
      <c r="I25" s="91"/>
      <c r="J25" s="92"/>
      <c r="K25" s="58"/>
    </row>
    <row r="26" spans="1:17" ht="133.5" thickBot="1">
      <c r="A26" s="78" t="s">
        <v>29</v>
      </c>
      <c r="B26" s="60" t="s">
        <v>1</v>
      </c>
      <c r="C26" s="61" t="s">
        <v>2</v>
      </c>
      <c r="D26" s="62" t="s">
        <v>3</v>
      </c>
      <c r="E26" s="60" t="s">
        <v>1</v>
      </c>
      <c r="F26" s="61" t="s">
        <v>2</v>
      </c>
      <c r="G26" s="62" t="s">
        <v>3</v>
      </c>
      <c r="H26" s="60" t="s">
        <v>1</v>
      </c>
      <c r="I26" s="61" t="s">
        <v>2</v>
      </c>
      <c r="J26" s="62" t="s">
        <v>3</v>
      </c>
      <c r="K26" s="72" t="s">
        <v>0</v>
      </c>
      <c r="L26" s="73" t="s">
        <v>26</v>
      </c>
      <c r="M26" s="74" t="s">
        <v>114</v>
      </c>
      <c r="N26" s="87" t="s">
        <v>113</v>
      </c>
      <c r="O26" s="74" t="s">
        <v>115</v>
      </c>
      <c r="P26" s="74" t="s">
        <v>116</v>
      </c>
      <c r="Q26" s="75" t="s">
        <v>100</v>
      </c>
    </row>
    <row r="27" spans="1:17" ht="15.75">
      <c r="A27" s="64" t="s">
        <v>117</v>
      </c>
      <c r="B27" s="80">
        <v>0.3</v>
      </c>
      <c r="C27" s="65">
        <v>2</v>
      </c>
      <c r="D27" s="66">
        <f>SUM(B27*C27)</f>
        <v>0.6</v>
      </c>
      <c r="E27" s="80">
        <v>0.4</v>
      </c>
      <c r="F27" s="65">
        <v>2</v>
      </c>
      <c r="G27" s="66">
        <f>SUM(E27*F27)</f>
        <v>0.8</v>
      </c>
      <c r="H27" s="80">
        <v>0.3</v>
      </c>
      <c r="I27" s="65">
        <v>1</v>
      </c>
      <c r="J27" s="66">
        <f>SUM(H27*I27)</f>
        <v>0.3</v>
      </c>
      <c r="K27" s="69">
        <f>SUM(D27+G27+J27)</f>
        <v>1.7</v>
      </c>
      <c r="L27" s="82">
        <f>(K13+K20+K27)/3</f>
        <v>1.7</v>
      </c>
      <c r="M27" s="71">
        <f>K13+K20+K27</f>
        <v>5.1</v>
      </c>
      <c r="N27" s="88">
        <v>0.05</v>
      </c>
      <c r="O27" s="71">
        <f>M27*N27</f>
        <v>0.255</v>
      </c>
      <c r="P27" s="71">
        <f>M27-O27</f>
        <v>4.845</v>
      </c>
      <c r="Q27" s="70">
        <v>2</v>
      </c>
    </row>
    <row r="28" spans="1:17" ht="16.5" thickBot="1">
      <c r="A28" s="67" t="s">
        <v>118</v>
      </c>
      <c r="B28" s="80">
        <v>0.3</v>
      </c>
      <c r="C28" s="65">
        <v>1</v>
      </c>
      <c r="D28" s="66">
        <f>SUM(B28*C28)</f>
        <v>0.3</v>
      </c>
      <c r="E28" s="80">
        <v>0.4</v>
      </c>
      <c r="F28" s="65">
        <v>1</v>
      </c>
      <c r="G28" s="66">
        <f>SUM(E28*F28)</f>
        <v>0.4</v>
      </c>
      <c r="H28" s="80">
        <v>0.3</v>
      </c>
      <c r="I28" s="65">
        <v>2</v>
      </c>
      <c r="J28" s="66">
        <f>SUM(H28*I28)</f>
        <v>0.6</v>
      </c>
      <c r="K28" s="69">
        <f>SUM(D28+G28+J28)</f>
        <v>1.2999999999999998</v>
      </c>
      <c r="L28" s="83">
        <f>(K14+K21+K28)/3</f>
        <v>1.2999999999999998</v>
      </c>
      <c r="M28" s="81">
        <f>K14+K21+K28</f>
        <v>3.8999999999999995</v>
      </c>
      <c r="N28" s="89"/>
      <c r="O28" s="81">
        <f>M28*N28</f>
        <v>0</v>
      </c>
      <c r="P28" s="81">
        <f>M28-O28</f>
        <v>3.8999999999999995</v>
      </c>
      <c r="Q28" s="76">
        <v>1</v>
      </c>
    </row>
  </sheetData>
  <sheetProtection selectLockedCells="1"/>
  <mergeCells count="13">
    <mergeCell ref="D7:H7"/>
    <mergeCell ref="H18:J18"/>
    <mergeCell ref="B24:K24"/>
    <mergeCell ref="B25:D25"/>
    <mergeCell ref="E25:G25"/>
    <mergeCell ref="H25:J25"/>
    <mergeCell ref="B10:K10"/>
    <mergeCell ref="B11:D11"/>
    <mergeCell ref="H11:J11"/>
    <mergeCell ref="E11:G11"/>
    <mergeCell ref="B17:J17"/>
    <mergeCell ref="B18:D18"/>
    <mergeCell ref="E18:G18"/>
  </mergeCells>
  <printOptions/>
  <pageMargins left="0.25" right="0.25" top="0.75" bottom="0.75" header="0.3" footer="0.3"/>
  <pageSetup fitToHeight="1" fitToWidth="1" horizontalDpi="300" verticalDpi="3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Y27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7.8515625" style="0" bestFit="1" customWidth="1"/>
  </cols>
  <sheetData>
    <row r="4" ht="15.75" thickBot="1"/>
    <row r="5" spans="1:51" ht="79.5">
      <c r="A5" s="13"/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12" t="s">
        <v>27</v>
      </c>
      <c r="P5" s="7" t="s">
        <v>3</v>
      </c>
      <c r="Q5" s="17" t="s">
        <v>0</v>
      </c>
      <c r="R5" s="5" t="s">
        <v>1</v>
      </c>
      <c r="S5" s="6" t="s">
        <v>2</v>
      </c>
      <c r="T5" s="7" t="s">
        <v>3</v>
      </c>
      <c r="U5" s="5" t="s">
        <v>1</v>
      </c>
      <c r="V5" s="6" t="s">
        <v>2</v>
      </c>
      <c r="W5" s="7" t="s">
        <v>3</v>
      </c>
      <c r="X5" s="5" t="s">
        <v>1</v>
      </c>
      <c r="Y5" s="6" t="s">
        <v>2</v>
      </c>
      <c r="Z5" s="7" t="s">
        <v>3</v>
      </c>
      <c r="AA5" s="5" t="s">
        <v>1</v>
      </c>
      <c r="AB5" s="6" t="s">
        <v>2</v>
      </c>
      <c r="AC5" s="7" t="s">
        <v>3</v>
      </c>
      <c r="AD5" s="5" t="s">
        <v>1</v>
      </c>
      <c r="AE5" s="12" t="s">
        <v>27</v>
      </c>
      <c r="AF5" s="7" t="s">
        <v>3</v>
      </c>
      <c r="AG5" s="17" t="s">
        <v>0</v>
      </c>
      <c r="AH5" s="5" t="s">
        <v>1</v>
      </c>
      <c r="AI5" s="6" t="s">
        <v>2</v>
      </c>
      <c r="AJ5" s="7" t="s">
        <v>3</v>
      </c>
      <c r="AK5" s="5" t="s">
        <v>1</v>
      </c>
      <c r="AL5" s="6" t="s">
        <v>2</v>
      </c>
      <c r="AM5" s="7" t="s">
        <v>3</v>
      </c>
      <c r="AN5" s="5" t="s">
        <v>1</v>
      </c>
      <c r="AO5" s="6" t="s">
        <v>2</v>
      </c>
      <c r="AP5" s="7" t="s">
        <v>3</v>
      </c>
      <c r="AQ5" s="5" t="s">
        <v>1</v>
      </c>
      <c r="AR5" s="6" t="s">
        <v>2</v>
      </c>
      <c r="AS5" s="7" t="s">
        <v>3</v>
      </c>
      <c r="AT5" s="5" t="s">
        <v>1</v>
      </c>
      <c r="AU5" s="12" t="s">
        <v>27</v>
      </c>
      <c r="AV5" s="7" t="s">
        <v>3</v>
      </c>
      <c r="AW5" s="17" t="s">
        <v>0</v>
      </c>
      <c r="AX5" s="14" t="s">
        <v>26</v>
      </c>
      <c r="AY5" s="14" t="s">
        <v>28</v>
      </c>
    </row>
    <row r="6" spans="1:51" ht="15.75">
      <c r="A6" s="2" t="s">
        <v>4</v>
      </c>
      <c r="B6" s="2">
        <v>0.25</v>
      </c>
      <c r="C6" s="1">
        <v>6</v>
      </c>
      <c r="D6" s="4">
        <f>SUM(B6*C6)</f>
        <v>1.5</v>
      </c>
      <c r="E6" s="2">
        <v>0.25</v>
      </c>
      <c r="F6" s="1">
        <v>12</v>
      </c>
      <c r="G6" s="4">
        <f>SUM(E6*F6)</f>
        <v>3</v>
      </c>
      <c r="H6" s="2">
        <v>0.25</v>
      </c>
      <c r="I6" s="1">
        <v>10</v>
      </c>
      <c r="J6" s="4">
        <f>SUM(H6*I6)</f>
        <v>2.5</v>
      </c>
      <c r="K6" s="3">
        <v>0.2</v>
      </c>
      <c r="L6" s="1">
        <v>5</v>
      </c>
      <c r="M6" s="4">
        <f>SUM(K6*L6)</f>
        <v>1</v>
      </c>
      <c r="N6" s="2">
        <v>0.05</v>
      </c>
      <c r="O6" s="1">
        <v>0</v>
      </c>
      <c r="P6" s="4">
        <f>SUM(N6*O6)</f>
        <v>0</v>
      </c>
      <c r="Q6" s="18">
        <f aca="true" t="shared" si="0" ref="Q6:Q27">SUM(D6+G6+J6+M6+P6)</f>
        <v>8</v>
      </c>
      <c r="R6" s="2">
        <v>0.25</v>
      </c>
      <c r="S6" s="1">
        <v>2</v>
      </c>
      <c r="T6" s="4">
        <f>SUM(R6*S6)</f>
        <v>0.5</v>
      </c>
      <c r="U6" s="2">
        <v>0.25</v>
      </c>
      <c r="V6" s="1">
        <v>9</v>
      </c>
      <c r="W6" s="4">
        <f>SUM(U6*V6)</f>
        <v>2.25</v>
      </c>
      <c r="X6" s="2">
        <v>0.25</v>
      </c>
      <c r="Y6" s="1">
        <v>7</v>
      </c>
      <c r="Z6" s="4">
        <f>SUM(X6*Y6)</f>
        <v>1.75</v>
      </c>
      <c r="AA6" s="3">
        <v>0.2</v>
      </c>
      <c r="AB6" s="1">
        <v>13</v>
      </c>
      <c r="AC6" s="4">
        <f>SUM(AA6*AB6)</f>
        <v>2.6</v>
      </c>
      <c r="AD6" s="2">
        <v>0.05</v>
      </c>
      <c r="AE6" s="1">
        <v>0</v>
      </c>
      <c r="AF6" s="4">
        <f>SUM(AD6*AE6)</f>
        <v>0</v>
      </c>
      <c r="AG6" s="18">
        <f aca="true" t="shared" si="1" ref="AG6:AG27">SUM(T6+W6+Z6+AC6+AF6)</f>
        <v>7.1</v>
      </c>
      <c r="AH6" s="2">
        <v>0.25</v>
      </c>
      <c r="AI6" s="1">
        <v>6</v>
      </c>
      <c r="AJ6" s="4">
        <f>SUM(AH6*AI6)</f>
        <v>1.5</v>
      </c>
      <c r="AK6" s="2">
        <v>0.25</v>
      </c>
      <c r="AL6" s="1">
        <v>1</v>
      </c>
      <c r="AM6" s="4">
        <f>SUM(AK6*AL6)</f>
        <v>0.25</v>
      </c>
      <c r="AN6" s="2">
        <v>0.25</v>
      </c>
      <c r="AO6" s="1">
        <v>8</v>
      </c>
      <c r="AP6" s="4">
        <f>SUM(AN6*AO6)</f>
        <v>2</v>
      </c>
      <c r="AQ6" s="3">
        <v>0.2</v>
      </c>
      <c r="AR6" s="1">
        <v>2</v>
      </c>
      <c r="AS6" s="4">
        <f>SUM(AQ6*AR6)</f>
        <v>0.4</v>
      </c>
      <c r="AT6" s="2">
        <v>0.05</v>
      </c>
      <c r="AU6" s="1">
        <v>0</v>
      </c>
      <c r="AV6" s="4">
        <f>SUM(AT6*AU6)</f>
        <v>0</v>
      </c>
      <c r="AW6" s="18">
        <f aca="true" t="shared" si="2" ref="AW6:AW27">SUM(AJ6+AM6+AP6+AS6+AV6)</f>
        <v>4.15</v>
      </c>
      <c r="AX6" s="15">
        <f>SUM(Q6+AG6+AW6)/3</f>
        <v>6.416666666666667</v>
      </c>
      <c r="AY6" s="20">
        <f>SUM(Q6+AG6+AW6)</f>
        <v>19.25</v>
      </c>
    </row>
    <row r="7" spans="1:51" ht="15.75">
      <c r="A7" s="2" t="s">
        <v>5</v>
      </c>
      <c r="B7" s="2">
        <v>0.25</v>
      </c>
      <c r="C7" s="1">
        <v>1</v>
      </c>
      <c r="D7" s="4">
        <f aca="true" t="shared" si="3" ref="D7:D27">SUM(B7*C7)</f>
        <v>0.25</v>
      </c>
      <c r="E7" s="2">
        <v>0.25</v>
      </c>
      <c r="F7" s="1">
        <v>6</v>
      </c>
      <c r="G7" s="4">
        <f aca="true" t="shared" si="4" ref="G7:G27">SUM(E7*F7)</f>
        <v>1.5</v>
      </c>
      <c r="H7" s="2">
        <v>0.25</v>
      </c>
      <c r="I7" s="1">
        <v>4</v>
      </c>
      <c r="J7" s="4">
        <f aca="true" t="shared" si="5" ref="J7:J27">SUM(H7*I7)</f>
        <v>1</v>
      </c>
      <c r="K7" s="3">
        <v>0.2</v>
      </c>
      <c r="L7" s="1">
        <v>1</v>
      </c>
      <c r="M7" s="4">
        <f aca="true" t="shared" si="6" ref="M7:M27">SUM(K7*L7)</f>
        <v>0.2</v>
      </c>
      <c r="N7" s="2">
        <v>0.05</v>
      </c>
      <c r="O7" s="1">
        <v>1</v>
      </c>
      <c r="P7" s="4">
        <f aca="true" t="shared" si="7" ref="P7:P27">SUM(N7*O7)</f>
        <v>0.05</v>
      </c>
      <c r="Q7" s="18">
        <f t="shared" si="0"/>
        <v>3</v>
      </c>
      <c r="R7" s="2">
        <v>0.25</v>
      </c>
      <c r="S7" s="1">
        <v>16</v>
      </c>
      <c r="T7" s="4">
        <f>SUM(R7*S7)</f>
        <v>4</v>
      </c>
      <c r="U7" s="2">
        <v>0.25</v>
      </c>
      <c r="V7" s="1">
        <v>5</v>
      </c>
      <c r="W7" s="4">
        <f aca="true" t="shared" si="8" ref="W7:W27">SUM(U7*V7)</f>
        <v>1.25</v>
      </c>
      <c r="X7" s="2">
        <v>0.25</v>
      </c>
      <c r="Y7" s="1">
        <v>5</v>
      </c>
      <c r="Z7" s="4">
        <f aca="true" t="shared" si="9" ref="Z7:Z27">SUM(X7*Y7)</f>
        <v>1.25</v>
      </c>
      <c r="AA7" s="3">
        <v>0.2</v>
      </c>
      <c r="AB7" s="1">
        <v>12</v>
      </c>
      <c r="AC7" s="4">
        <f aca="true" t="shared" si="10" ref="AC7:AC27">SUM(AA7*AB7)</f>
        <v>2.4000000000000004</v>
      </c>
      <c r="AD7" s="2">
        <v>0.05</v>
      </c>
      <c r="AE7" s="1">
        <v>1</v>
      </c>
      <c r="AF7" s="4">
        <f aca="true" t="shared" si="11" ref="AF7:AF27">SUM(AD7*AE7)</f>
        <v>0.05</v>
      </c>
      <c r="AG7" s="18">
        <f t="shared" si="1"/>
        <v>8.950000000000001</v>
      </c>
      <c r="AH7" s="2">
        <v>0.25</v>
      </c>
      <c r="AI7" s="1">
        <v>7</v>
      </c>
      <c r="AJ7" s="4">
        <f>SUM(AH7*AI7)</f>
        <v>1.75</v>
      </c>
      <c r="AK7" s="2">
        <v>0.25</v>
      </c>
      <c r="AL7" s="1">
        <v>9</v>
      </c>
      <c r="AM7" s="4">
        <f aca="true" t="shared" si="12" ref="AM7:AM27">SUM(AK7*AL7)</f>
        <v>2.25</v>
      </c>
      <c r="AN7" s="2">
        <v>0.25</v>
      </c>
      <c r="AO7" s="1">
        <v>9</v>
      </c>
      <c r="AP7" s="4">
        <f aca="true" t="shared" si="13" ref="AP7:AP27">SUM(AN7*AO7)</f>
        <v>2.25</v>
      </c>
      <c r="AQ7" s="3">
        <v>0.2</v>
      </c>
      <c r="AR7" s="1">
        <v>5</v>
      </c>
      <c r="AS7" s="4">
        <f aca="true" t="shared" si="14" ref="AS7:AS27">SUM(AQ7*AR7)</f>
        <v>1</v>
      </c>
      <c r="AT7" s="2">
        <v>0.05</v>
      </c>
      <c r="AU7" s="1">
        <v>1</v>
      </c>
      <c r="AV7" s="4">
        <f aca="true" t="shared" si="15" ref="AV7:AV27">SUM(AT7*AU7)</f>
        <v>0.05</v>
      </c>
      <c r="AW7" s="18">
        <f t="shared" si="2"/>
        <v>7.3</v>
      </c>
      <c r="AX7" s="15">
        <f>SUM(Q7+AG7+AW7)/3</f>
        <v>6.416666666666667</v>
      </c>
      <c r="AY7" s="20">
        <f aca="true" t="shared" si="16" ref="AY7:AY27">SUM(Q7+AG7+AW7)</f>
        <v>19.25</v>
      </c>
    </row>
    <row r="8" spans="1:51" ht="15.75">
      <c r="A8" s="2" t="s">
        <v>6</v>
      </c>
      <c r="B8" s="2">
        <v>0.25</v>
      </c>
      <c r="C8" s="1">
        <v>16</v>
      </c>
      <c r="D8" s="4">
        <f>SUM(B8*C8)</f>
        <v>4</v>
      </c>
      <c r="E8" s="2">
        <v>0.25</v>
      </c>
      <c r="F8" s="1">
        <v>8</v>
      </c>
      <c r="G8" s="4">
        <f t="shared" si="4"/>
        <v>2</v>
      </c>
      <c r="H8" s="2">
        <v>0.25</v>
      </c>
      <c r="I8" s="1">
        <v>8</v>
      </c>
      <c r="J8" s="4">
        <f t="shared" si="5"/>
        <v>2</v>
      </c>
      <c r="K8" s="3">
        <v>0.2</v>
      </c>
      <c r="L8" s="1">
        <v>7</v>
      </c>
      <c r="M8" s="4">
        <f t="shared" si="6"/>
        <v>1.4000000000000001</v>
      </c>
      <c r="N8" s="2">
        <v>0.05</v>
      </c>
      <c r="O8" s="1">
        <v>1</v>
      </c>
      <c r="P8" s="4">
        <f t="shared" si="7"/>
        <v>0.05</v>
      </c>
      <c r="Q8" s="18">
        <f t="shared" si="0"/>
        <v>9.450000000000001</v>
      </c>
      <c r="R8" s="2">
        <v>0.25</v>
      </c>
      <c r="S8" s="1">
        <v>11</v>
      </c>
      <c r="T8" s="4">
        <f>SUM(R8*S8)</f>
        <v>2.75</v>
      </c>
      <c r="U8" s="2">
        <v>0.25</v>
      </c>
      <c r="V8" s="1">
        <v>10</v>
      </c>
      <c r="W8" s="4">
        <f t="shared" si="8"/>
        <v>2.5</v>
      </c>
      <c r="X8" s="2">
        <v>0.25</v>
      </c>
      <c r="Y8" s="1">
        <v>12</v>
      </c>
      <c r="Z8" s="4">
        <f t="shared" si="9"/>
        <v>3</v>
      </c>
      <c r="AA8" s="3">
        <v>0.2</v>
      </c>
      <c r="AB8" s="1">
        <v>15</v>
      </c>
      <c r="AC8" s="4">
        <f t="shared" si="10"/>
        <v>3</v>
      </c>
      <c r="AD8" s="2">
        <v>0.05</v>
      </c>
      <c r="AE8" s="1">
        <v>1</v>
      </c>
      <c r="AF8" s="4">
        <f t="shared" si="11"/>
        <v>0.05</v>
      </c>
      <c r="AG8" s="18">
        <f t="shared" si="1"/>
        <v>11.3</v>
      </c>
      <c r="AH8" s="2">
        <v>0.25</v>
      </c>
      <c r="AI8" s="1">
        <v>11</v>
      </c>
      <c r="AJ8" s="4">
        <f>SUM(AH8*AI8)</f>
        <v>2.75</v>
      </c>
      <c r="AK8" s="2">
        <v>0.25</v>
      </c>
      <c r="AL8" s="1">
        <v>13</v>
      </c>
      <c r="AM8" s="4">
        <f t="shared" si="12"/>
        <v>3.25</v>
      </c>
      <c r="AN8" s="2">
        <v>0.25</v>
      </c>
      <c r="AO8" s="1">
        <v>6</v>
      </c>
      <c r="AP8" s="4">
        <f t="shared" si="13"/>
        <v>1.5</v>
      </c>
      <c r="AQ8" s="3">
        <v>0.2</v>
      </c>
      <c r="AR8" s="1">
        <v>9</v>
      </c>
      <c r="AS8" s="4">
        <f t="shared" si="14"/>
        <v>1.8</v>
      </c>
      <c r="AT8" s="2">
        <v>0.05</v>
      </c>
      <c r="AU8" s="1">
        <v>1</v>
      </c>
      <c r="AV8" s="4">
        <f t="shared" si="15"/>
        <v>0.05</v>
      </c>
      <c r="AW8" s="18">
        <f t="shared" si="2"/>
        <v>9.350000000000001</v>
      </c>
      <c r="AX8" s="15">
        <f aca="true" t="shared" si="17" ref="AX8:AX27">SUM(Q8+AG8+AW8)/3</f>
        <v>10.033333333333333</v>
      </c>
      <c r="AY8" s="20">
        <f t="shared" si="16"/>
        <v>30.1</v>
      </c>
    </row>
    <row r="9" spans="1:51" ht="15.75">
      <c r="A9" s="2" t="s">
        <v>7</v>
      </c>
      <c r="B9" s="2">
        <v>0.25</v>
      </c>
      <c r="C9" s="1">
        <v>12</v>
      </c>
      <c r="D9" s="4">
        <f t="shared" si="3"/>
        <v>3</v>
      </c>
      <c r="E9" s="2">
        <v>0.25</v>
      </c>
      <c r="F9" s="1">
        <v>18</v>
      </c>
      <c r="G9" s="4">
        <f t="shared" si="4"/>
        <v>4.5</v>
      </c>
      <c r="H9" s="2">
        <v>0.25</v>
      </c>
      <c r="I9" s="1">
        <v>16</v>
      </c>
      <c r="J9" s="4">
        <f t="shared" si="5"/>
        <v>4</v>
      </c>
      <c r="K9" s="3">
        <v>0.2</v>
      </c>
      <c r="L9" s="1">
        <v>11</v>
      </c>
      <c r="M9" s="4">
        <f t="shared" si="6"/>
        <v>2.2</v>
      </c>
      <c r="N9" s="2">
        <v>0.05</v>
      </c>
      <c r="O9" s="1">
        <v>0</v>
      </c>
      <c r="P9" s="4">
        <f t="shared" si="7"/>
        <v>0</v>
      </c>
      <c r="Q9" s="18">
        <f t="shared" si="0"/>
        <v>13.7</v>
      </c>
      <c r="R9" s="2">
        <v>0.25</v>
      </c>
      <c r="S9" s="1">
        <v>15</v>
      </c>
      <c r="T9" s="4">
        <f aca="true" t="shared" si="18" ref="T9:T27">SUM(R9*S9)</f>
        <v>3.75</v>
      </c>
      <c r="U9" s="2">
        <v>0.25</v>
      </c>
      <c r="V9" s="1">
        <v>16</v>
      </c>
      <c r="W9" s="4">
        <f t="shared" si="8"/>
        <v>4</v>
      </c>
      <c r="X9" s="2">
        <v>0.25</v>
      </c>
      <c r="Y9" s="1">
        <v>21</v>
      </c>
      <c r="Z9" s="4">
        <f t="shared" si="9"/>
        <v>5.25</v>
      </c>
      <c r="AA9" s="3">
        <v>0.2</v>
      </c>
      <c r="AB9" s="1">
        <v>8</v>
      </c>
      <c r="AC9" s="4">
        <f t="shared" si="10"/>
        <v>1.6</v>
      </c>
      <c r="AD9" s="2">
        <v>0.05</v>
      </c>
      <c r="AE9" s="1">
        <v>0</v>
      </c>
      <c r="AF9" s="4">
        <f t="shared" si="11"/>
        <v>0</v>
      </c>
      <c r="AG9" s="18">
        <f t="shared" si="1"/>
        <v>14.6</v>
      </c>
      <c r="AH9" s="2">
        <v>0.25</v>
      </c>
      <c r="AI9" s="1">
        <v>15</v>
      </c>
      <c r="AJ9" s="4">
        <f aca="true" t="shared" si="19" ref="AJ9:AJ27">SUM(AH9*AI9)</f>
        <v>3.75</v>
      </c>
      <c r="AK9" s="2">
        <v>0.25</v>
      </c>
      <c r="AL9" s="1">
        <v>8</v>
      </c>
      <c r="AM9" s="4">
        <f t="shared" si="12"/>
        <v>2</v>
      </c>
      <c r="AN9" s="2">
        <v>0.25</v>
      </c>
      <c r="AO9" s="1">
        <v>14</v>
      </c>
      <c r="AP9" s="4">
        <f t="shared" si="13"/>
        <v>3.5</v>
      </c>
      <c r="AQ9" s="3">
        <v>0.2</v>
      </c>
      <c r="AR9" s="1">
        <v>12</v>
      </c>
      <c r="AS9" s="4">
        <f t="shared" si="14"/>
        <v>2.4000000000000004</v>
      </c>
      <c r="AT9" s="2">
        <v>0.05</v>
      </c>
      <c r="AU9" s="1">
        <v>0</v>
      </c>
      <c r="AV9" s="4">
        <f t="shared" si="15"/>
        <v>0</v>
      </c>
      <c r="AW9" s="18">
        <f t="shared" si="2"/>
        <v>11.65</v>
      </c>
      <c r="AX9" s="15">
        <f t="shared" si="17"/>
        <v>13.316666666666665</v>
      </c>
      <c r="AY9" s="20">
        <f t="shared" si="16"/>
        <v>39.949999999999996</v>
      </c>
    </row>
    <row r="10" spans="1:51" ht="15.75">
      <c r="A10" s="2" t="s">
        <v>8</v>
      </c>
      <c r="B10" s="2">
        <v>0.25</v>
      </c>
      <c r="C10" s="1">
        <v>8</v>
      </c>
      <c r="D10" s="4">
        <f t="shared" si="3"/>
        <v>2</v>
      </c>
      <c r="E10" s="2">
        <v>0.25</v>
      </c>
      <c r="F10" s="1">
        <v>17</v>
      </c>
      <c r="G10" s="4">
        <f t="shared" si="4"/>
        <v>4.25</v>
      </c>
      <c r="H10" s="2">
        <v>0.25</v>
      </c>
      <c r="I10" s="1">
        <v>17</v>
      </c>
      <c r="J10" s="4">
        <f t="shared" si="5"/>
        <v>4.25</v>
      </c>
      <c r="K10" s="3">
        <v>0.2</v>
      </c>
      <c r="L10" s="1">
        <v>15</v>
      </c>
      <c r="M10" s="4">
        <f t="shared" si="6"/>
        <v>3</v>
      </c>
      <c r="N10" s="2">
        <v>0.05</v>
      </c>
      <c r="O10" s="1">
        <v>1</v>
      </c>
      <c r="P10" s="4">
        <f t="shared" si="7"/>
        <v>0.05</v>
      </c>
      <c r="Q10" s="18">
        <f t="shared" si="0"/>
        <v>13.55</v>
      </c>
      <c r="R10" s="2">
        <v>0.25</v>
      </c>
      <c r="S10" s="1">
        <v>14</v>
      </c>
      <c r="T10" s="4">
        <f t="shared" si="18"/>
        <v>3.5</v>
      </c>
      <c r="U10" s="2">
        <v>0.25</v>
      </c>
      <c r="V10" s="1">
        <v>15</v>
      </c>
      <c r="W10" s="4">
        <f t="shared" si="8"/>
        <v>3.75</v>
      </c>
      <c r="X10" s="2">
        <v>0.25</v>
      </c>
      <c r="Y10" s="1">
        <v>20</v>
      </c>
      <c r="Z10" s="4">
        <f t="shared" si="9"/>
        <v>5</v>
      </c>
      <c r="AA10" s="3">
        <v>0.2</v>
      </c>
      <c r="AB10" s="1">
        <v>16</v>
      </c>
      <c r="AC10" s="4">
        <f t="shared" si="10"/>
        <v>3.2</v>
      </c>
      <c r="AD10" s="2">
        <v>0.05</v>
      </c>
      <c r="AE10" s="1">
        <v>1</v>
      </c>
      <c r="AF10" s="4">
        <f t="shared" si="11"/>
        <v>0.05</v>
      </c>
      <c r="AG10" s="18">
        <f t="shared" si="1"/>
        <v>15.5</v>
      </c>
      <c r="AH10" s="2">
        <v>0.25</v>
      </c>
      <c r="AI10" s="1">
        <v>8</v>
      </c>
      <c r="AJ10" s="4">
        <f t="shared" si="19"/>
        <v>2</v>
      </c>
      <c r="AK10" s="2">
        <v>0.25</v>
      </c>
      <c r="AL10" s="1">
        <v>7</v>
      </c>
      <c r="AM10" s="4">
        <f t="shared" si="12"/>
        <v>1.75</v>
      </c>
      <c r="AN10" s="2">
        <v>0.25</v>
      </c>
      <c r="AO10" s="1">
        <v>11</v>
      </c>
      <c r="AP10" s="4">
        <f t="shared" si="13"/>
        <v>2.75</v>
      </c>
      <c r="AQ10" s="3">
        <v>0.2</v>
      </c>
      <c r="AR10" s="1">
        <v>11</v>
      </c>
      <c r="AS10" s="4">
        <f t="shared" si="14"/>
        <v>2.2</v>
      </c>
      <c r="AT10" s="2">
        <v>0.05</v>
      </c>
      <c r="AU10" s="1">
        <v>1</v>
      </c>
      <c r="AV10" s="4">
        <f t="shared" si="15"/>
        <v>0.05</v>
      </c>
      <c r="AW10" s="18">
        <f t="shared" si="2"/>
        <v>8.75</v>
      </c>
      <c r="AX10" s="15">
        <f t="shared" si="17"/>
        <v>12.6</v>
      </c>
      <c r="AY10" s="20">
        <f t="shared" si="16"/>
        <v>37.8</v>
      </c>
    </row>
    <row r="11" spans="1:51" ht="15.75">
      <c r="A11" s="2" t="s">
        <v>9</v>
      </c>
      <c r="B11" s="2">
        <v>0.25</v>
      </c>
      <c r="C11" s="1">
        <v>20</v>
      </c>
      <c r="D11" s="4">
        <f t="shared" si="3"/>
        <v>5</v>
      </c>
      <c r="E11" s="2">
        <v>0.25</v>
      </c>
      <c r="F11" s="1">
        <v>22</v>
      </c>
      <c r="G11" s="4">
        <f t="shared" si="4"/>
        <v>5.5</v>
      </c>
      <c r="H11" s="2">
        <v>0.25</v>
      </c>
      <c r="I11" s="1">
        <v>20</v>
      </c>
      <c r="J11" s="4">
        <f t="shared" si="5"/>
        <v>5</v>
      </c>
      <c r="K11" s="3">
        <v>0.2</v>
      </c>
      <c r="L11" s="1">
        <v>20</v>
      </c>
      <c r="M11" s="4">
        <f t="shared" si="6"/>
        <v>4</v>
      </c>
      <c r="N11" s="2">
        <v>0.05</v>
      </c>
      <c r="O11" s="1">
        <v>1</v>
      </c>
      <c r="P11" s="4">
        <f t="shared" si="7"/>
        <v>0.05</v>
      </c>
      <c r="Q11" s="18">
        <f t="shared" si="0"/>
        <v>19.55</v>
      </c>
      <c r="R11" s="2">
        <v>0.25</v>
      </c>
      <c r="S11" s="1">
        <v>21</v>
      </c>
      <c r="T11" s="4">
        <f t="shared" si="18"/>
        <v>5.25</v>
      </c>
      <c r="U11" s="2">
        <v>0.25</v>
      </c>
      <c r="V11" s="1">
        <v>13</v>
      </c>
      <c r="W11" s="4">
        <f t="shared" si="8"/>
        <v>3.25</v>
      </c>
      <c r="X11" s="2">
        <v>0.25</v>
      </c>
      <c r="Y11" s="1">
        <v>18</v>
      </c>
      <c r="Z11" s="4">
        <f t="shared" si="9"/>
        <v>4.5</v>
      </c>
      <c r="AA11" s="3">
        <v>0.2</v>
      </c>
      <c r="AB11" s="1">
        <v>9</v>
      </c>
      <c r="AC11" s="4">
        <f t="shared" si="10"/>
        <v>1.8</v>
      </c>
      <c r="AD11" s="2">
        <v>0.05</v>
      </c>
      <c r="AE11" s="1">
        <v>1</v>
      </c>
      <c r="AF11" s="4">
        <f t="shared" si="11"/>
        <v>0.05</v>
      </c>
      <c r="AG11" s="18">
        <f t="shared" si="1"/>
        <v>14.850000000000001</v>
      </c>
      <c r="AH11" s="2">
        <v>0.25</v>
      </c>
      <c r="AI11" s="1">
        <v>14</v>
      </c>
      <c r="AJ11" s="4">
        <f t="shared" si="19"/>
        <v>3.5</v>
      </c>
      <c r="AK11" s="2">
        <v>0.25</v>
      </c>
      <c r="AL11" s="1">
        <v>15</v>
      </c>
      <c r="AM11" s="4">
        <f t="shared" si="12"/>
        <v>3.75</v>
      </c>
      <c r="AN11" s="2">
        <v>0.25</v>
      </c>
      <c r="AO11" s="1">
        <v>15</v>
      </c>
      <c r="AP11" s="4">
        <f t="shared" si="13"/>
        <v>3.75</v>
      </c>
      <c r="AQ11" s="3">
        <v>0.2</v>
      </c>
      <c r="AR11" s="1">
        <v>15</v>
      </c>
      <c r="AS11" s="4">
        <f t="shared" si="14"/>
        <v>3</v>
      </c>
      <c r="AT11" s="2">
        <v>0.05</v>
      </c>
      <c r="AU11" s="1">
        <v>1</v>
      </c>
      <c r="AV11" s="4">
        <f t="shared" si="15"/>
        <v>0.05</v>
      </c>
      <c r="AW11" s="18">
        <f t="shared" si="2"/>
        <v>14.05</v>
      </c>
      <c r="AX11" s="15">
        <f t="shared" si="17"/>
        <v>16.150000000000002</v>
      </c>
      <c r="AY11" s="20">
        <f t="shared" si="16"/>
        <v>48.45</v>
      </c>
    </row>
    <row r="12" spans="1:51" ht="15.75">
      <c r="A12" s="2" t="s">
        <v>10</v>
      </c>
      <c r="B12" s="2">
        <v>0.25</v>
      </c>
      <c r="C12" s="1">
        <v>22</v>
      </c>
      <c r="D12" s="4">
        <f t="shared" si="3"/>
        <v>5.5</v>
      </c>
      <c r="E12" s="2">
        <v>0.25</v>
      </c>
      <c r="F12" s="1">
        <v>21</v>
      </c>
      <c r="G12" s="4">
        <f t="shared" si="4"/>
        <v>5.25</v>
      </c>
      <c r="H12" s="2">
        <v>0.25</v>
      </c>
      <c r="I12" s="1">
        <v>22</v>
      </c>
      <c r="J12" s="4">
        <f t="shared" si="5"/>
        <v>5.5</v>
      </c>
      <c r="K12" s="3">
        <v>0.2</v>
      </c>
      <c r="L12" s="1">
        <v>22</v>
      </c>
      <c r="M12" s="4">
        <f t="shared" si="6"/>
        <v>4.4</v>
      </c>
      <c r="N12" s="2">
        <v>0.05</v>
      </c>
      <c r="O12" s="1">
        <v>0</v>
      </c>
      <c r="P12" s="4">
        <f t="shared" si="7"/>
        <v>0</v>
      </c>
      <c r="Q12" s="18">
        <f t="shared" si="0"/>
        <v>20.65</v>
      </c>
      <c r="R12" s="2">
        <v>0.25</v>
      </c>
      <c r="S12" s="1">
        <v>22</v>
      </c>
      <c r="T12" s="4">
        <f t="shared" si="18"/>
        <v>5.5</v>
      </c>
      <c r="U12" s="2">
        <v>0.25</v>
      </c>
      <c r="V12" s="1">
        <v>18</v>
      </c>
      <c r="W12" s="4">
        <f t="shared" si="8"/>
        <v>4.5</v>
      </c>
      <c r="X12" s="2">
        <v>0.25</v>
      </c>
      <c r="Y12" s="1">
        <v>22</v>
      </c>
      <c r="Z12" s="4">
        <f t="shared" si="9"/>
        <v>5.5</v>
      </c>
      <c r="AA12" s="3">
        <v>0.2</v>
      </c>
      <c r="AB12" s="1">
        <v>22</v>
      </c>
      <c r="AC12" s="4">
        <f t="shared" si="10"/>
        <v>4.4</v>
      </c>
      <c r="AD12" s="2">
        <v>0.05</v>
      </c>
      <c r="AE12" s="1">
        <v>0</v>
      </c>
      <c r="AF12" s="4">
        <f t="shared" si="11"/>
        <v>0</v>
      </c>
      <c r="AG12" s="18">
        <f t="shared" si="1"/>
        <v>19.9</v>
      </c>
      <c r="AH12" s="2">
        <v>0.25</v>
      </c>
      <c r="AI12" s="1">
        <v>22</v>
      </c>
      <c r="AJ12" s="4">
        <f t="shared" si="19"/>
        <v>5.5</v>
      </c>
      <c r="AK12" s="2">
        <v>0.25</v>
      </c>
      <c r="AL12" s="1">
        <v>20</v>
      </c>
      <c r="AM12" s="4">
        <f t="shared" si="12"/>
        <v>5</v>
      </c>
      <c r="AN12" s="2">
        <v>0.25</v>
      </c>
      <c r="AO12" s="1">
        <v>21</v>
      </c>
      <c r="AP12" s="4">
        <f t="shared" si="13"/>
        <v>5.25</v>
      </c>
      <c r="AQ12" s="3">
        <v>0.2</v>
      </c>
      <c r="AR12" s="1">
        <v>21</v>
      </c>
      <c r="AS12" s="4">
        <f t="shared" si="14"/>
        <v>4.2</v>
      </c>
      <c r="AT12" s="2">
        <v>0.05</v>
      </c>
      <c r="AU12" s="1">
        <v>0</v>
      </c>
      <c r="AV12" s="4">
        <f t="shared" si="15"/>
        <v>0</v>
      </c>
      <c r="AW12" s="18">
        <f t="shared" si="2"/>
        <v>19.95</v>
      </c>
      <c r="AX12" s="15">
        <f t="shared" si="17"/>
        <v>20.166666666666668</v>
      </c>
      <c r="AY12" s="20">
        <f t="shared" si="16"/>
        <v>60.5</v>
      </c>
    </row>
    <row r="13" spans="1:51" ht="15.75">
      <c r="A13" s="2" t="s">
        <v>11</v>
      </c>
      <c r="B13" s="2">
        <v>0.25</v>
      </c>
      <c r="C13" s="1">
        <v>4</v>
      </c>
      <c r="D13" s="4">
        <f t="shared" si="3"/>
        <v>1</v>
      </c>
      <c r="E13" s="2">
        <v>0.25</v>
      </c>
      <c r="F13" s="1">
        <v>2</v>
      </c>
      <c r="G13" s="4">
        <f t="shared" si="4"/>
        <v>0.5</v>
      </c>
      <c r="H13" s="2">
        <v>0.25</v>
      </c>
      <c r="I13" s="1">
        <v>9</v>
      </c>
      <c r="J13" s="4">
        <f t="shared" si="5"/>
        <v>2.25</v>
      </c>
      <c r="K13" s="3">
        <v>0.2</v>
      </c>
      <c r="L13" s="1">
        <v>4</v>
      </c>
      <c r="M13" s="4">
        <f t="shared" si="6"/>
        <v>0.8</v>
      </c>
      <c r="N13" s="2">
        <v>0.05</v>
      </c>
      <c r="O13" s="1">
        <v>0</v>
      </c>
      <c r="P13" s="4">
        <f t="shared" si="7"/>
        <v>0</v>
      </c>
      <c r="Q13" s="18">
        <f t="shared" si="0"/>
        <v>4.55</v>
      </c>
      <c r="R13" s="2">
        <v>0.25</v>
      </c>
      <c r="S13" s="1">
        <v>18</v>
      </c>
      <c r="T13" s="4">
        <f t="shared" si="18"/>
        <v>4.5</v>
      </c>
      <c r="U13" s="2">
        <v>0.25</v>
      </c>
      <c r="V13" s="1">
        <v>1</v>
      </c>
      <c r="W13" s="4">
        <f t="shared" si="8"/>
        <v>0.25</v>
      </c>
      <c r="X13" s="2">
        <v>0.25</v>
      </c>
      <c r="Y13" s="1">
        <v>8</v>
      </c>
      <c r="Z13" s="4">
        <f t="shared" si="9"/>
        <v>2</v>
      </c>
      <c r="AA13" s="3">
        <v>0.2</v>
      </c>
      <c r="AB13" s="1">
        <v>11</v>
      </c>
      <c r="AC13" s="4">
        <f t="shared" si="10"/>
        <v>2.2</v>
      </c>
      <c r="AD13" s="2">
        <v>0.05</v>
      </c>
      <c r="AE13" s="1">
        <v>0</v>
      </c>
      <c r="AF13" s="4">
        <f t="shared" si="11"/>
        <v>0</v>
      </c>
      <c r="AG13" s="18">
        <f t="shared" si="1"/>
        <v>8.95</v>
      </c>
      <c r="AH13" s="2">
        <v>0.25</v>
      </c>
      <c r="AI13" s="1">
        <v>3</v>
      </c>
      <c r="AJ13" s="4">
        <f t="shared" si="19"/>
        <v>0.75</v>
      </c>
      <c r="AK13" s="2">
        <v>0.25</v>
      </c>
      <c r="AL13" s="1">
        <v>6</v>
      </c>
      <c r="AM13" s="4">
        <f t="shared" si="12"/>
        <v>1.5</v>
      </c>
      <c r="AN13" s="2">
        <v>0.25</v>
      </c>
      <c r="AO13" s="1">
        <v>10</v>
      </c>
      <c r="AP13" s="4">
        <f t="shared" si="13"/>
        <v>2.5</v>
      </c>
      <c r="AQ13" s="3">
        <v>0.2</v>
      </c>
      <c r="AR13" s="1">
        <v>6</v>
      </c>
      <c r="AS13" s="4">
        <f t="shared" si="14"/>
        <v>1.2000000000000002</v>
      </c>
      <c r="AT13" s="2">
        <v>0.05</v>
      </c>
      <c r="AU13" s="1">
        <v>0</v>
      </c>
      <c r="AV13" s="4">
        <f t="shared" si="15"/>
        <v>0</v>
      </c>
      <c r="AW13" s="18">
        <f t="shared" si="2"/>
        <v>5.95</v>
      </c>
      <c r="AX13" s="15">
        <f t="shared" si="17"/>
        <v>6.483333333333333</v>
      </c>
      <c r="AY13" s="20">
        <f t="shared" si="16"/>
        <v>19.45</v>
      </c>
    </row>
    <row r="14" spans="1:51" ht="15.75">
      <c r="A14" s="2" t="s">
        <v>12</v>
      </c>
      <c r="B14" s="2">
        <v>0.25</v>
      </c>
      <c r="C14" s="1">
        <v>15</v>
      </c>
      <c r="D14" s="4">
        <f t="shared" si="3"/>
        <v>3.75</v>
      </c>
      <c r="E14" s="2">
        <v>0.25</v>
      </c>
      <c r="F14" s="1">
        <v>16</v>
      </c>
      <c r="G14" s="4">
        <f t="shared" si="4"/>
        <v>4</v>
      </c>
      <c r="H14" s="2">
        <v>0.25</v>
      </c>
      <c r="I14" s="1">
        <v>14</v>
      </c>
      <c r="J14" s="4">
        <f t="shared" si="5"/>
        <v>3.5</v>
      </c>
      <c r="K14" s="3">
        <v>0.2</v>
      </c>
      <c r="L14" s="1">
        <v>14</v>
      </c>
      <c r="M14" s="4">
        <f t="shared" si="6"/>
        <v>2.8000000000000003</v>
      </c>
      <c r="N14" s="2">
        <v>0.05</v>
      </c>
      <c r="O14" s="1">
        <v>1</v>
      </c>
      <c r="P14" s="4">
        <f t="shared" si="7"/>
        <v>0.05</v>
      </c>
      <c r="Q14" s="18">
        <f t="shared" si="0"/>
        <v>14.100000000000001</v>
      </c>
      <c r="R14" s="2">
        <v>0.25</v>
      </c>
      <c r="S14" s="1">
        <v>19</v>
      </c>
      <c r="T14" s="4">
        <f t="shared" si="18"/>
        <v>4.75</v>
      </c>
      <c r="U14" s="2">
        <v>0.25</v>
      </c>
      <c r="V14" s="1">
        <v>21</v>
      </c>
      <c r="W14" s="4">
        <f t="shared" si="8"/>
        <v>5.25</v>
      </c>
      <c r="X14" s="2">
        <v>0.25</v>
      </c>
      <c r="Y14" s="1">
        <v>3</v>
      </c>
      <c r="Z14" s="4">
        <f t="shared" si="9"/>
        <v>0.75</v>
      </c>
      <c r="AA14" s="3">
        <v>0.2</v>
      </c>
      <c r="AB14" s="1">
        <v>19</v>
      </c>
      <c r="AC14" s="4">
        <f t="shared" si="10"/>
        <v>3.8000000000000003</v>
      </c>
      <c r="AD14" s="2">
        <v>0.05</v>
      </c>
      <c r="AE14" s="1">
        <v>1</v>
      </c>
      <c r="AF14" s="4">
        <f t="shared" si="11"/>
        <v>0.05</v>
      </c>
      <c r="AG14" s="18">
        <f t="shared" si="1"/>
        <v>14.600000000000001</v>
      </c>
      <c r="AH14" s="2">
        <v>0.25</v>
      </c>
      <c r="AI14" s="1">
        <v>18</v>
      </c>
      <c r="AJ14" s="4">
        <f t="shared" si="19"/>
        <v>4.5</v>
      </c>
      <c r="AK14" s="2">
        <v>0.25</v>
      </c>
      <c r="AL14" s="1">
        <v>18</v>
      </c>
      <c r="AM14" s="4">
        <f t="shared" si="12"/>
        <v>4.5</v>
      </c>
      <c r="AN14" s="2">
        <v>0.25</v>
      </c>
      <c r="AO14" s="1">
        <v>18</v>
      </c>
      <c r="AP14" s="4">
        <f t="shared" si="13"/>
        <v>4.5</v>
      </c>
      <c r="AQ14" s="3">
        <v>0.2</v>
      </c>
      <c r="AR14" s="1">
        <v>18</v>
      </c>
      <c r="AS14" s="4">
        <f t="shared" si="14"/>
        <v>3.6</v>
      </c>
      <c r="AT14" s="2">
        <v>0.05</v>
      </c>
      <c r="AU14" s="1">
        <v>1</v>
      </c>
      <c r="AV14" s="4">
        <f t="shared" si="15"/>
        <v>0.05</v>
      </c>
      <c r="AW14" s="18">
        <f t="shared" si="2"/>
        <v>17.150000000000002</v>
      </c>
      <c r="AX14" s="15">
        <f t="shared" si="17"/>
        <v>15.283333333333337</v>
      </c>
      <c r="AY14" s="20">
        <f t="shared" si="16"/>
        <v>45.85000000000001</v>
      </c>
    </row>
    <row r="15" spans="1:51" ht="15.75">
      <c r="A15" s="22" t="s">
        <v>13</v>
      </c>
      <c r="B15" s="2">
        <v>0.25</v>
      </c>
      <c r="C15" s="1">
        <v>2</v>
      </c>
      <c r="D15" s="4">
        <f t="shared" si="3"/>
        <v>0.5</v>
      </c>
      <c r="E15" s="2">
        <v>0.25</v>
      </c>
      <c r="F15" s="1">
        <v>1</v>
      </c>
      <c r="G15" s="4">
        <f t="shared" si="4"/>
        <v>0.25</v>
      </c>
      <c r="H15" s="2">
        <v>0.25</v>
      </c>
      <c r="I15" s="1">
        <v>1</v>
      </c>
      <c r="J15" s="4">
        <f t="shared" si="5"/>
        <v>0.25</v>
      </c>
      <c r="K15" s="3">
        <v>0.2</v>
      </c>
      <c r="L15" s="1">
        <v>3</v>
      </c>
      <c r="M15" s="4">
        <f t="shared" si="6"/>
        <v>0.6000000000000001</v>
      </c>
      <c r="N15" s="2">
        <v>0.05</v>
      </c>
      <c r="O15" s="1">
        <v>0</v>
      </c>
      <c r="P15" s="4">
        <f t="shared" si="7"/>
        <v>0</v>
      </c>
      <c r="Q15" s="18">
        <f t="shared" si="0"/>
        <v>1.6</v>
      </c>
      <c r="R15" s="2">
        <v>0.25</v>
      </c>
      <c r="S15" s="1">
        <v>17</v>
      </c>
      <c r="T15" s="4">
        <f t="shared" si="18"/>
        <v>4.25</v>
      </c>
      <c r="U15" s="2">
        <v>0.25</v>
      </c>
      <c r="V15" s="1">
        <v>8</v>
      </c>
      <c r="W15" s="4">
        <f t="shared" si="8"/>
        <v>2</v>
      </c>
      <c r="X15" s="2">
        <v>0.25</v>
      </c>
      <c r="Y15" s="1">
        <v>10</v>
      </c>
      <c r="Z15" s="4">
        <f t="shared" si="9"/>
        <v>2.5</v>
      </c>
      <c r="AA15" s="3">
        <v>0.2</v>
      </c>
      <c r="AB15" s="1">
        <v>7</v>
      </c>
      <c r="AC15" s="4">
        <f t="shared" si="10"/>
        <v>1.4000000000000001</v>
      </c>
      <c r="AD15" s="2">
        <v>0.05</v>
      </c>
      <c r="AE15" s="1">
        <v>0</v>
      </c>
      <c r="AF15" s="4">
        <f t="shared" si="11"/>
        <v>0</v>
      </c>
      <c r="AG15" s="18">
        <f t="shared" si="1"/>
        <v>10.15</v>
      </c>
      <c r="AH15" s="2">
        <v>0.25</v>
      </c>
      <c r="AI15" s="1">
        <v>9</v>
      </c>
      <c r="AJ15" s="4">
        <f t="shared" si="19"/>
        <v>2.25</v>
      </c>
      <c r="AK15" s="2">
        <v>0.25</v>
      </c>
      <c r="AL15" s="1">
        <v>11</v>
      </c>
      <c r="AM15" s="4">
        <f t="shared" si="12"/>
        <v>2.75</v>
      </c>
      <c r="AN15" s="2">
        <v>0.25</v>
      </c>
      <c r="AO15" s="1">
        <v>13</v>
      </c>
      <c r="AP15" s="4">
        <f t="shared" si="13"/>
        <v>3.25</v>
      </c>
      <c r="AQ15" s="3">
        <v>0.2</v>
      </c>
      <c r="AR15" s="1">
        <v>14</v>
      </c>
      <c r="AS15" s="4">
        <f t="shared" si="14"/>
        <v>2.8000000000000003</v>
      </c>
      <c r="AT15" s="2">
        <v>0.05</v>
      </c>
      <c r="AU15" s="1">
        <v>0</v>
      </c>
      <c r="AV15" s="4">
        <f t="shared" si="15"/>
        <v>0</v>
      </c>
      <c r="AW15" s="18">
        <f t="shared" si="2"/>
        <v>11.05</v>
      </c>
      <c r="AX15" s="15">
        <f t="shared" si="17"/>
        <v>7.6000000000000005</v>
      </c>
      <c r="AY15" s="20">
        <f t="shared" si="16"/>
        <v>22.8</v>
      </c>
    </row>
    <row r="16" spans="1:51" ht="15.75">
      <c r="A16" s="2" t="s">
        <v>14</v>
      </c>
      <c r="B16" s="2">
        <v>0.25</v>
      </c>
      <c r="C16" s="1">
        <v>13</v>
      </c>
      <c r="D16" s="4">
        <f t="shared" si="3"/>
        <v>3.25</v>
      </c>
      <c r="E16" s="2">
        <v>0.25</v>
      </c>
      <c r="F16" s="1">
        <v>15</v>
      </c>
      <c r="G16" s="4">
        <f t="shared" si="4"/>
        <v>3.75</v>
      </c>
      <c r="H16" s="2">
        <v>0.25</v>
      </c>
      <c r="I16" s="1">
        <v>15</v>
      </c>
      <c r="J16" s="4">
        <f t="shared" si="5"/>
        <v>3.75</v>
      </c>
      <c r="K16" s="3">
        <v>0.2</v>
      </c>
      <c r="L16" s="1">
        <v>13</v>
      </c>
      <c r="M16" s="4">
        <f t="shared" si="6"/>
        <v>2.6</v>
      </c>
      <c r="N16" s="2">
        <v>0.05</v>
      </c>
      <c r="O16" s="1">
        <v>0</v>
      </c>
      <c r="P16" s="4">
        <f t="shared" si="7"/>
        <v>0</v>
      </c>
      <c r="Q16" s="18">
        <f t="shared" si="0"/>
        <v>13.35</v>
      </c>
      <c r="R16" s="2">
        <v>0.25</v>
      </c>
      <c r="S16" s="1">
        <v>12</v>
      </c>
      <c r="T16" s="4">
        <f t="shared" si="18"/>
        <v>3</v>
      </c>
      <c r="U16" s="2">
        <v>0.25</v>
      </c>
      <c r="V16" s="1">
        <v>11</v>
      </c>
      <c r="W16" s="4">
        <f t="shared" si="8"/>
        <v>2.75</v>
      </c>
      <c r="X16" s="2">
        <v>0.25</v>
      </c>
      <c r="Y16" s="1">
        <v>9</v>
      </c>
      <c r="Z16" s="4">
        <f t="shared" si="9"/>
        <v>2.25</v>
      </c>
      <c r="AA16" s="3">
        <v>0.2</v>
      </c>
      <c r="AB16" s="1">
        <v>1</v>
      </c>
      <c r="AC16" s="4">
        <f t="shared" si="10"/>
        <v>0.2</v>
      </c>
      <c r="AD16" s="2">
        <v>0.05</v>
      </c>
      <c r="AE16" s="1">
        <v>0</v>
      </c>
      <c r="AF16" s="4">
        <f t="shared" si="11"/>
        <v>0</v>
      </c>
      <c r="AG16" s="18">
        <f t="shared" si="1"/>
        <v>8.2</v>
      </c>
      <c r="AH16" s="2">
        <v>0.25</v>
      </c>
      <c r="AI16" s="1">
        <v>10</v>
      </c>
      <c r="AJ16" s="4">
        <f t="shared" si="19"/>
        <v>2.5</v>
      </c>
      <c r="AK16" s="2">
        <v>0.25</v>
      </c>
      <c r="AL16" s="1">
        <v>12</v>
      </c>
      <c r="AM16" s="4">
        <f t="shared" si="12"/>
        <v>3</v>
      </c>
      <c r="AN16" s="2">
        <v>0.25</v>
      </c>
      <c r="AO16" s="1">
        <v>12</v>
      </c>
      <c r="AP16" s="4">
        <f t="shared" si="13"/>
        <v>3</v>
      </c>
      <c r="AQ16" s="3">
        <v>0.2</v>
      </c>
      <c r="AR16" s="1">
        <v>13</v>
      </c>
      <c r="AS16" s="4">
        <f t="shared" si="14"/>
        <v>2.6</v>
      </c>
      <c r="AT16" s="2">
        <v>0.05</v>
      </c>
      <c r="AU16" s="1">
        <v>0</v>
      </c>
      <c r="AV16" s="4">
        <f t="shared" si="15"/>
        <v>0</v>
      </c>
      <c r="AW16" s="18">
        <f t="shared" si="2"/>
        <v>11.1</v>
      </c>
      <c r="AX16" s="15">
        <f t="shared" si="17"/>
        <v>10.883333333333333</v>
      </c>
      <c r="AY16" s="20">
        <f t="shared" si="16"/>
        <v>32.65</v>
      </c>
    </row>
    <row r="17" spans="1:51" ht="15.75">
      <c r="A17" s="2" t="s">
        <v>15</v>
      </c>
      <c r="B17" s="2">
        <v>0.25</v>
      </c>
      <c r="C17" s="1">
        <v>10</v>
      </c>
      <c r="D17" s="4">
        <f t="shared" si="3"/>
        <v>2.5</v>
      </c>
      <c r="E17" s="2">
        <v>0.25</v>
      </c>
      <c r="F17" s="1">
        <v>14</v>
      </c>
      <c r="G17" s="4">
        <f t="shared" si="4"/>
        <v>3.5</v>
      </c>
      <c r="H17" s="2">
        <v>0.25</v>
      </c>
      <c r="I17" s="1">
        <v>11</v>
      </c>
      <c r="J17" s="4">
        <f t="shared" si="5"/>
        <v>2.75</v>
      </c>
      <c r="K17" s="3">
        <v>0.2</v>
      </c>
      <c r="L17" s="1">
        <v>10</v>
      </c>
      <c r="M17" s="4">
        <f t="shared" si="6"/>
        <v>2</v>
      </c>
      <c r="N17" s="2">
        <v>0.05</v>
      </c>
      <c r="O17" s="1">
        <v>0</v>
      </c>
      <c r="P17" s="4">
        <f t="shared" si="7"/>
        <v>0</v>
      </c>
      <c r="Q17" s="18">
        <f t="shared" si="0"/>
        <v>10.75</v>
      </c>
      <c r="R17" s="2">
        <v>0.25</v>
      </c>
      <c r="S17" s="1">
        <v>4</v>
      </c>
      <c r="T17" s="4">
        <f t="shared" si="18"/>
        <v>1</v>
      </c>
      <c r="U17" s="2">
        <v>0.25</v>
      </c>
      <c r="V17" s="1">
        <v>17</v>
      </c>
      <c r="W17" s="4">
        <f t="shared" si="8"/>
        <v>4.25</v>
      </c>
      <c r="X17" s="2">
        <v>0.25</v>
      </c>
      <c r="Y17" s="1">
        <v>13</v>
      </c>
      <c r="Z17" s="4">
        <f t="shared" si="9"/>
        <v>3.25</v>
      </c>
      <c r="AA17" s="3">
        <v>0.2</v>
      </c>
      <c r="AB17" s="1">
        <v>5</v>
      </c>
      <c r="AC17" s="4">
        <f t="shared" si="10"/>
        <v>1</v>
      </c>
      <c r="AD17" s="2">
        <v>0.05</v>
      </c>
      <c r="AE17" s="1">
        <v>0</v>
      </c>
      <c r="AF17" s="4">
        <f t="shared" si="11"/>
        <v>0</v>
      </c>
      <c r="AG17" s="18">
        <f t="shared" si="1"/>
        <v>9.5</v>
      </c>
      <c r="AH17" s="2">
        <v>0.25</v>
      </c>
      <c r="AI17" s="1">
        <v>2</v>
      </c>
      <c r="AJ17" s="4">
        <f t="shared" si="19"/>
        <v>0.5</v>
      </c>
      <c r="AK17" s="2">
        <v>0.25</v>
      </c>
      <c r="AL17" s="1">
        <v>3</v>
      </c>
      <c r="AM17" s="4">
        <f t="shared" si="12"/>
        <v>0.75</v>
      </c>
      <c r="AN17" s="2">
        <v>0.25</v>
      </c>
      <c r="AO17" s="1">
        <v>4</v>
      </c>
      <c r="AP17" s="4">
        <f t="shared" si="13"/>
        <v>1</v>
      </c>
      <c r="AQ17" s="3">
        <v>0.2</v>
      </c>
      <c r="AR17" s="1">
        <v>4</v>
      </c>
      <c r="AS17" s="4">
        <f t="shared" si="14"/>
        <v>0.8</v>
      </c>
      <c r="AT17" s="2">
        <v>0.05</v>
      </c>
      <c r="AU17" s="1">
        <v>0</v>
      </c>
      <c r="AV17" s="4">
        <f t="shared" si="15"/>
        <v>0</v>
      </c>
      <c r="AW17" s="18">
        <f t="shared" si="2"/>
        <v>3.05</v>
      </c>
      <c r="AX17" s="15">
        <f t="shared" si="17"/>
        <v>7.766666666666667</v>
      </c>
      <c r="AY17" s="20">
        <f t="shared" si="16"/>
        <v>23.3</v>
      </c>
    </row>
    <row r="18" spans="1:51" ht="15.75">
      <c r="A18" s="2" t="s">
        <v>16</v>
      </c>
      <c r="B18" s="2">
        <v>0.25</v>
      </c>
      <c r="C18" s="1">
        <v>9</v>
      </c>
      <c r="D18" s="4">
        <f t="shared" si="3"/>
        <v>2.25</v>
      </c>
      <c r="E18" s="2">
        <v>0.25</v>
      </c>
      <c r="F18" s="1">
        <v>3</v>
      </c>
      <c r="G18" s="4">
        <f t="shared" si="4"/>
        <v>0.75</v>
      </c>
      <c r="H18" s="2">
        <v>0.25</v>
      </c>
      <c r="I18" s="1">
        <v>13</v>
      </c>
      <c r="J18" s="4">
        <f t="shared" si="5"/>
        <v>3.25</v>
      </c>
      <c r="K18" s="3">
        <v>0.2</v>
      </c>
      <c r="L18" s="1">
        <v>8</v>
      </c>
      <c r="M18" s="4">
        <f t="shared" si="6"/>
        <v>1.6</v>
      </c>
      <c r="N18" s="2">
        <v>0.05</v>
      </c>
      <c r="O18" s="1">
        <v>0</v>
      </c>
      <c r="P18" s="4">
        <f t="shared" si="7"/>
        <v>0</v>
      </c>
      <c r="Q18" s="18">
        <f t="shared" si="0"/>
        <v>7.85</v>
      </c>
      <c r="R18" s="2">
        <v>0.25</v>
      </c>
      <c r="S18" s="1">
        <v>6</v>
      </c>
      <c r="T18" s="4">
        <f t="shared" si="18"/>
        <v>1.5</v>
      </c>
      <c r="U18" s="2">
        <v>0.25</v>
      </c>
      <c r="V18" s="1">
        <v>4</v>
      </c>
      <c r="W18" s="4">
        <f t="shared" si="8"/>
        <v>1</v>
      </c>
      <c r="X18" s="2">
        <v>0.25</v>
      </c>
      <c r="Y18" s="1">
        <v>1</v>
      </c>
      <c r="Z18" s="4">
        <f t="shared" si="9"/>
        <v>0.25</v>
      </c>
      <c r="AA18" s="3">
        <v>0.2</v>
      </c>
      <c r="AB18" s="1">
        <v>3</v>
      </c>
      <c r="AC18" s="4">
        <f t="shared" si="10"/>
        <v>0.6000000000000001</v>
      </c>
      <c r="AD18" s="2">
        <v>0.05</v>
      </c>
      <c r="AE18" s="1">
        <v>0</v>
      </c>
      <c r="AF18" s="4">
        <f t="shared" si="11"/>
        <v>0</v>
      </c>
      <c r="AG18" s="18">
        <f t="shared" si="1"/>
        <v>3.35</v>
      </c>
      <c r="AH18" s="2">
        <v>0.25</v>
      </c>
      <c r="AI18" s="1">
        <v>12</v>
      </c>
      <c r="AJ18" s="4">
        <f t="shared" si="19"/>
        <v>3</v>
      </c>
      <c r="AK18" s="2">
        <v>0.25</v>
      </c>
      <c r="AL18" s="1">
        <v>16</v>
      </c>
      <c r="AM18" s="4">
        <f t="shared" si="12"/>
        <v>4</v>
      </c>
      <c r="AN18" s="2">
        <v>0.25</v>
      </c>
      <c r="AO18" s="1">
        <v>16</v>
      </c>
      <c r="AP18" s="4">
        <f t="shared" si="13"/>
        <v>4</v>
      </c>
      <c r="AQ18" s="3">
        <v>0.2</v>
      </c>
      <c r="AR18" s="1">
        <v>16</v>
      </c>
      <c r="AS18" s="4">
        <f t="shared" si="14"/>
        <v>3.2</v>
      </c>
      <c r="AT18" s="2">
        <v>0.05</v>
      </c>
      <c r="AU18" s="1">
        <v>0</v>
      </c>
      <c r="AV18" s="4">
        <f t="shared" si="15"/>
        <v>0</v>
      </c>
      <c r="AW18" s="18">
        <f t="shared" si="2"/>
        <v>14.2</v>
      </c>
      <c r="AX18" s="15">
        <f t="shared" si="17"/>
        <v>8.466666666666667</v>
      </c>
      <c r="AY18" s="20">
        <f t="shared" si="16"/>
        <v>25.4</v>
      </c>
    </row>
    <row r="19" spans="1:51" ht="15.75">
      <c r="A19" s="2" t="s">
        <v>17</v>
      </c>
      <c r="B19" s="2">
        <v>0.25</v>
      </c>
      <c r="C19" s="1">
        <v>11</v>
      </c>
      <c r="D19" s="4">
        <f t="shared" si="3"/>
        <v>2.75</v>
      </c>
      <c r="E19" s="2">
        <v>0.25</v>
      </c>
      <c r="F19" s="1">
        <v>13</v>
      </c>
      <c r="G19" s="4">
        <f t="shared" si="4"/>
        <v>3.25</v>
      </c>
      <c r="H19" s="2">
        <v>0.25</v>
      </c>
      <c r="I19" s="1">
        <v>12</v>
      </c>
      <c r="J19" s="4">
        <f t="shared" si="5"/>
        <v>3</v>
      </c>
      <c r="K19" s="3">
        <v>0.2</v>
      </c>
      <c r="L19" s="1">
        <v>12</v>
      </c>
      <c r="M19" s="4">
        <f t="shared" si="6"/>
        <v>2.4000000000000004</v>
      </c>
      <c r="N19" s="2">
        <v>0.05</v>
      </c>
      <c r="O19" s="1">
        <v>0</v>
      </c>
      <c r="P19" s="4">
        <f t="shared" si="7"/>
        <v>0</v>
      </c>
      <c r="Q19" s="18">
        <f t="shared" si="0"/>
        <v>11.4</v>
      </c>
      <c r="R19" s="2">
        <v>0.25</v>
      </c>
      <c r="S19" s="1">
        <v>3</v>
      </c>
      <c r="T19" s="4">
        <f t="shared" si="18"/>
        <v>0.75</v>
      </c>
      <c r="U19" s="2">
        <v>0.25</v>
      </c>
      <c r="V19" s="1">
        <v>6</v>
      </c>
      <c r="W19" s="4">
        <f t="shared" si="8"/>
        <v>1.5</v>
      </c>
      <c r="X19" s="2">
        <v>0.25</v>
      </c>
      <c r="Y19" s="1">
        <v>4</v>
      </c>
      <c r="Z19" s="4">
        <f t="shared" si="9"/>
        <v>1</v>
      </c>
      <c r="AA19" s="3">
        <v>0.2</v>
      </c>
      <c r="AB19" s="1">
        <v>2</v>
      </c>
      <c r="AC19" s="4">
        <f t="shared" si="10"/>
        <v>0.4</v>
      </c>
      <c r="AD19" s="2">
        <v>0.05</v>
      </c>
      <c r="AE19" s="1">
        <v>0</v>
      </c>
      <c r="AF19" s="4">
        <f t="shared" si="11"/>
        <v>0</v>
      </c>
      <c r="AG19" s="18">
        <f t="shared" si="1"/>
        <v>3.65</v>
      </c>
      <c r="AH19" s="2">
        <v>0.25</v>
      </c>
      <c r="AI19" s="1">
        <v>1</v>
      </c>
      <c r="AJ19" s="4">
        <f t="shared" si="19"/>
        <v>0.25</v>
      </c>
      <c r="AK19" s="2">
        <v>0.25</v>
      </c>
      <c r="AL19" s="1">
        <v>2</v>
      </c>
      <c r="AM19" s="4">
        <f t="shared" si="12"/>
        <v>0.5</v>
      </c>
      <c r="AN19" s="2">
        <v>0.25</v>
      </c>
      <c r="AO19" s="1">
        <v>1</v>
      </c>
      <c r="AP19" s="4">
        <f t="shared" si="13"/>
        <v>0.25</v>
      </c>
      <c r="AQ19" s="3">
        <v>0.2</v>
      </c>
      <c r="AR19" s="1">
        <v>1</v>
      </c>
      <c r="AS19" s="4">
        <f t="shared" si="14"/>
        <v>0.2</v>
      </c>
      <c r="AT19" s="2">
        <v>0.05</v>
      </c>
      <c r="AU19" s="1">
        <v>0</v>
      </c>
      <c r="AV19" s="4">
        <f t="shared" si="15"/>
        <v>0</v>
      </c>
      <c r="AW19" s="18">
        <f t="shared" si="2"/>
        <v>1.2</v>
      </c>
      <c r="AX19" s="15">
        <f t="shared" si="17"/>
        <v>5.416666666666667</v>
      </c>
      <c r="AY19" s="20">
        <f t="shared" si="16"/>
        <v>16.25</v>
      </c>
    </row>
    <row r="20" spans="1:51" ht="15.75">
      <c r="A20" s="2" t="s">
        <v>18</v>
      </c>
      <c r="B20" s="2">
        <v>0.25</v>
      </c>
      <c r="C20" s="1">
        <v>7</v>
      </c>
      <c r="D20" s="4">
        <f t="shared" si="3"/>
        <v>1.75</v>
      </c>
      <c r="E20" s="2">
        <v>0.25</v>
      </c>
      <c r="F20" s="1">
        <v>4</v>
      </c>
      <c r="G20" s="4">
        <f t="shared" si="4"/>
        <v>1</v>
      </c>
      <c r="H20" s="2">
        <v>0.25</v>
      </c>
      <c r="I20" s="1">
        <v>7</v>
      </c>
      <c r="J20" s="4">
        <f t="shared" si="5"/>
        <v>1.75</v>
      </c>
      <c r="K20" s="3">
        <v>0.2</v>
      </c>
      <c r="L20" s="1">
        <v>9</v>
      </c>
      <c r="M20" s="4">
        <f t="shared" si="6"/>
        <v>1.8</v>
      </c>
      <c r="N20" s="2">
        <v>0.05</v>
      </c>
      <c r="O20" s="1">
        <v>0</v>
      </c>
      <c r="P20" s="4">
        <f t="shared" si="7"/>
        <v>0</v>
      </c>
      <c r="Q20" s="18">
        <f t="shared" si="0"/>
        <v>6.3</v>
      </c>
      <c r="R20" s="2">
        <v>0.25</v>
      </c>
      <c r="S20" s="1">
        <v>13</v>
      </c>
      <c r="T20" s="4">
        <f t="shared" si="18"/>
        <v>3.25</v>
      </c>
      <c r="U20" s="2">
        <v>0.25</v>
      </c>
      <c r="V20" s="1">
        <v>14</v>
      </c>
      <c r="W20" s="4">
        <f t="shared" si="8"/>
        <v>3.5</v>
      </c>
      <c r="X20" s="2">
        <v>0.25</v>
      </c>
      <c r="Y20" s="1">
        <v>6</v>
      </c>
      <c r="Z20" s="4">
        <f t="shared" si="9"/>
        <v>1.5</v>
      </c>
      <c r="AA20" s="3">
        <v>0.2</v>
      </c>
      <c r="AB20" s="1">
        <v>4</v>
      </c>
      <c r="AC20" s="4">
        <f t="shared" si="10"/>
        <v>0.8</v>
      </c>
      <c r="AD20" s="2">
        <v>0.05</v>
      </c>
      <c r="AE20" s="1">
        <v>0</v>
      </c>
      <c r="AF20" s="4">
        <f t="shared" si="11"/>
        <v>0</v>
      </c>
      <c r="AG20" s="18">
        <f t="shared" si="1"/>
        <v>9.05</v>
      </c>
      <c r="AH20" s="2">
        <v>0.25</v>
      </c>
      <c r="AI20" s="1">
        <v>16</v>
      </c>
      <c r="AJ20" s="4">
        <f t="shared" si="19"/>
        <v>4</v>
      </c>
      <c r="AK20" s="2">
        <v>0.25</v>
      </c>
      <c r="AL20" s="1">
        <v>14</v>
      </c>
      <c r="AM20" s="4">
        <f t="shared" si="12"/>
        <v>3.5</v>
      </c>
      <c r="AN20" s="2">
        <v>0.25</v>
      </c>
      <c r="AO20" s="1">
        <v>3</v>
      </c>
      <c r="AP20" s="4">
        <f t="shared" si="13"/>
        <v>0.75</v>
      </c>
      <c r="AQ20" s="3">
        <v>0.2</v>
      </c>
      <c r="AR20" s="1">
        <v>7</v>
      </c>
      <c r="AS20" s="4">
        <f t="shared" si="14"/>
        <v>1.4000000000000001</v>
      </c>
      <c r="AT20" s="2">
        <v>0.05</v>
      </c>
      <c r="AU20" s="1">
        <v>0</v>
      </c>
      <c r="AV20" s="4">
        <f t="shared" si="15"/>
        <v>0</v>
      </c>
      <c r="AW20" s="18">
        <f t="shared" si="2"/>
        <v>9.65</v>
      </c>
      <c r="AX20" s="15">
        <f t="shared" si="17"/>
        <v>8.333333333333334</v>
      </c>
      <c r="AY20" s="20">
        <f t="shared" si="16"/>
        <v>25</v>
      </c>
    </row>
    <row r="21" spans="1:51" ht="15.75">
      <c r="A21" s="22" t="s">
        <v>19</v>
      </c>
      <c r="B21" s="2">
        <v>0.25</v>
      </c>
      <c r="C21" s="1">
        <v>17</v>
      </c>
      <c r="D21" s="4">
        <f t="shared" si="3"/>
        <v>4.25</v>
      </c>
      <c r="E21" s="2">
        <v>0.25</v>
      </c>
      <c r="F21" s="1">
        <v>11</v>
      </c>
      <c r="G21" s="4">
        <f t="shared" si="4"/>
        <v>2.75</v>
      </c>
      <c r="H21" s="2">
        <v>0.25</v>
      </c>
      <c r="I21" s="1">
        <v>18</v>
      </c>
      <c r="J21" s="4">
        <f t="shared" si="5"/>
        <v>4.5</v>
      </c>
      <c r="K21" s="3">
        <v>0.2</v>
      </c>
      <c r="L21" s="1">
        <v>18</v>
      </c>
      <c r="M21" s="4">
        <f t="shared" si="6"/>
        <v>3.6</v>
      </c>
      <c r="N21" s="2">
        <v>0.05</v>
      </c>
      <c r="O21" s="1">
        <v>1</v>
      </c>
      <c r="P21" s="4">
        <f t="shared" si="7"/>
        <v>0.05</v>
      </c>
      <c r="Q21" s="18">
        <f t="shared" si="0"/>
        <v>15.15</v>
      </c>
      <c r="R21" s="2">
        <v>0.25</v>
      </c>
      <c r="S21" s="1">
        <v>7</v>
      </c>
      <c r="T21" s="4">
        <f t="shared" si="18"/>
        <v>1.75</v>
      </c>
      <c r="U21" s="2">
        <v>0.25</v>
      </c>
      <c r="V21" s="1">
        <v>19</v>
      </c>
      <c r="W21" s="4">
        <f t="shared" si="8"/>
        <v>4.75</v>
      </c>
      <c r="X21" s="2">
        <v>0.25</v>
      </c>
      <c r="Y21" s="1">
        <v>15</v>
      </c>
      <c r="Z21" s="4">
        <f t="shared" si="9"/>
        <v>3.75</v>
      </c>
      <c r="AA21" s="3">
        <v>0.2</v>
      </c>
      <c r="AB21" s="1">
        <v>10</v>
      </c>
      <c r="AC21" s="4">
        <f t="shared" si="10"/>
        <v>2</v>
      </c>
      <c r="AD21" s="2">
        <v>0.05</v>
      </c>
      <c r="AE21" s="1">
        <v>1</v>
      </c>
      <c r="AF21" s="4">
        <f t="shared" si="11"/>
        <v>0.05</v>
      </c>
      <c r="AG21" s="18">
        <f t="shared" si="1"/>
        <v>12.3</v>
      </c>
      <c r="AH21" s="2">
        <v>0.25</v>
      </c>
      <c r="AI21" s="1">
        <v>4</v>
      </c>
      <c r="AJ21" s="4">
        <f t="shared" si="19"/>
        <v>1</v>
      </c>
      <c r="AK21" s="2">
        <v>0.25</v>
      </c>
      <c r="AL21" s="1">
        <v>5</v>
      </c>
      <c r="AM21" s="4">
        <f t="shared" si="12"/>
        <v>1.25</v>
      </c>
      <c r="AN21" s="2">
        <v>0.25</v>
      </c>
      <c r="AO21" s="1">
        <v>5</v>
      </c>
      <c r="AP21" s="4">
        <f t="shared" si="13"/>
        <v>1.25</v>
      </c>
      <c r="AQ21" s="3">
        <v>0.2</v>
      </c>
      <c r="AR21" s="1">
        <v>8</v>
      </c>
      <c r="AS21" s="4">
        <f t="shared" si="14"/>
        <v>1.6</v>
      </c>
      <c r="AT21" s="2">
        <v>0.05</v>
      </c>
      <c r="AU21" s="1">
        <v>1</v>
      </c>
      <c r="AV21" s="4">
        <f t="shared" si="15"/>
        <v>0.05</v>
      </c>
      <c r="AW21" s="18">
        <f t="shared" si="2"/>
        <v>5.1499999999999995</v>
      </c>
      <c r="AX21" s="15">
        <f t="shared" si="17"/>
        <v>10.866666666666667</v>
      </c>
      <c r="AY21" s="20">
        <f t="shared" si="16"/>
        <v>32.6</v>
      </c>
    </row>
    <row r="22" spans="1:51" ht="15.75">
      <c r="A22" s="22" t="s">
        <v>20</v>
      </c>
      <c r="B22" s="2">
        <v>0.25</v>
      </c>
      <c r="C22" s="1">
        <v>14</v>
      </c>
      <c r="D22" s="4">
        <f t="shared" si="3"/>
        <v>3.5</v>
      </c>
      <c r="E22" s="2">
        <v>0.25</v>
      </c>
      <c r="F22" s="1">
        <v>10</v>
      </c>
      <c r="G22" s="4">
        <f t="shared" si="4"/>
        <v>2.5</v>
      </c>
      <c r="H22" s="2">
        <v>0.25</v>
      </c>
      <c r="I22" s="1">
        <v>19</v>
      </c>
      <c r="J22" s="4">
        <f t="shared" si="5"/>
        <v>4.75</v>
      </c>
      <c r="K22" s="3">
        <v>0.2</v>
      </c>
      <c r="L22" s="1">
        <v>17</v>
      </c>
      <c r="M22" s="4">
        <f t="shared" si="6"/>
        <v>3.4000000000000004</v>
      </c>
      <c r="N22" s="2">
        <v>0.05</v>
      </c>
      <c r="O22" s="1">
        <v>0</v>
      </c>
      <c r="P22" s="4">
        <f t="shared" si="7"/>
        <v>0</v>
      </c>
      <c r="Q22" s="18">
        <f t="shared" si="0"/>
        <v>14.15</v>
      </c>
      <c r="R22" s="2">
        <v>0.25</v>
      </c>
      <c r="S22" s="1">
        <v>5</v>
      </c>
      <c r="T22" s="4">
        <f t="shared" si="18"/>
        <v>1.25</v>
      </c>
      <c r="U22" s="2">
        <v>0.25</v>
      </c>
      <c r="V22" s="1">
        <v>2</v>
      </c>
      <c r="W22" s="4">
        <f t="shared" si="8"/>
        <v>0.5</v>
      </c>
      <c r="X22" s="2">
        <v>0.25</v>
      </c>
      <c r="Y22" s="1">
        <v>2</v>
      </c>
      <c r="Z22" s="4">
        <f t="shared" si="9"/>
        <v>0.5</v>
      </c>
      <c r="AA22" s="3">
        <v>0.2</v>
      </c>
      <c r="AB22" s="1">
        <v>21</v>
      </c>
      <c r="AC22" s="4">
        <f t="shared" si="10"/>
        <v>4.2</v>
      </c>
      <c r="AD22" s="2">
        <v>0.05</v>
      </c>
      <c r="AE22" s="1">
        <v>0</v>
      </c>
      <c r="AF22" s="4">
        <f t="shared" si="11"/>
        <v>0</v>
      </c>
      <c r="AG22" s="18">
        <f t="shared" si="1"/>
        <v>6.45</v>
      </c>
      <c r="AH22" s="2">
        <v>0.25</v>
      </c>
      <c r="AI22" s="1">
        <v>20</v>
      </c>
      <c r="AJ22" s="4">
        <f t="shared" si="19"/>
        <v>5</v>
      </c>
      <c r="AK22" s="2">
        <v>0.25</v>
      </c>
      <c r="AL22" s="1">
        <v>21</v>
      </c>
      <c r="AM22" s="4">
        <f t="shared" si="12"/>
        <v>5.25</v>
      </c>
      <c r="AN22" s="2">
        <v>0.25</v>
      </c>
      <c r="AO22" s="1">
        <v>20</v>
      </c>
      <c r="AP22" s="4">
        <f t="shared" si="13"/>
        <v>5</v>
      </c>
      <c r="AQ22" s="3">
        <v>0.2</v>
      </c>
      <c r="AR22" s="1">
        <v>19</v>
      </c>
      <c r="AS22" s="4">
        <f t="shared" si="14"/>
        <v>3.8000000000000003</v>
      </c>
      <c r="AT22" s="2">
        <v>0.05</v>
      </c>
      <c r="AU22" s="1">
        <v>0</v>
      </c>
      <c r="AV22" s="4">
        <f t="shared" si="15"/>
        <v>0</v>
      </c>
      <c r="AW22" s="18">
        <f t="shared" si="2"/>
        <v>19.05</v>
      </c>
      <c r="AX22" s="15">
        <f t="shared" si="17"/>
        <v>13.216666666666669</v>
      </c>
      <c r="AY22" s="20">
        <f t="shared" si="16"/>
        <v>39.650000000000006</v>
      </c>
    </row>
    <row r="23" spans="1:51" ht="15.75">
      <c r="A23" s="2" t="s">
        <v>21</v>
      </c>
      <c r="B23" s="2">
        <v>0.25</v>
      </c>
      <c r="C23" s="1">
        <v>5</v>
      </c>
      <c r="D23" s="4">
        <f t="shared" si="3"/>
        <v>1.25</v>
      </c>
      <c r="E23" s="2">
        <v>0.25</v>
      </c>
      <c r="F23" s="1">
        <v>9</v>
      </c>
      <c r="G23" s="4">
        <f t="shared" si="4"/>
        <v>2.25</v>
      </c>
      <c r="H23" s="2">
        <v>0.25</v>
      </c>
      <c r="I23" s="1">
        <v>2</v>
      </c>
      <c r="J23" s="4">
        <f t="shared" si="5"/>
        <v>0.5</v>
      </c>
      <c r="K23" s="3">
        <v>0.2</v>
      </c>
      <c r="L23" s="1">
        <v>6</v>
      </c>
      <c r="M23" s="4">
        <f t="shared" si="6"/>
        <v>1.2000000000000002</v>
      </c>
      <c r="N23" s="2">
        <v>0.05</v>
      </c>
      <c r="O23" s="1">
        <v>0</v>
      </c>
      <c r="P23" s="4">
        <f t="shared" si="7"/>
        <v>0</v>
      </c>
      <c r="Q23" s="18">
        <f t="shared" si="0"/>
        <v>5.2</v>
      </c>
      <c r="R23" s="2">
        <v>0.25</v>
      </c>
      <c r="S23" s="1">
        <v>9</v>
      </c>
      <c r="T23" s="4">
        <f t="shared" si="18"/>
        <v>2.25</v>
      </c>
      <c r="U23" s="2">
        <v>0.25</v>
      </c>
      <c r="V23" s="1">
        <v>12</v>
      </c>
      <c r="W23" s="4">
        <f t="shared" si="8"/>
        <v>3</v>
      </c>
      <c r="X23" s="2">
        <v>0.25</v>
      </c>
      <c r="Y23" s="1">
        <v>16</v>
      </c>
      <c r="Z23" s="4">
        <f t="shared" si="9"/>
        <v>4</v>
      </c>
      <c r="AA23" s="3">
        <v>0.2</v>
      </c>
      <c r="AB23" s="1">
        <v>17</v>
      </c>
      <c r="AC23" s="4">
        <f t="shared" si="10"/>
        <v>3.4000000000000004</v>
      </c>
      <c r="AD23" s="2">
        <v>0.05</v>
      </c>
      <c r="AE23" s="1">
        <v>0</v>
      </c>
      <c r="AF23" s="4">
        <f t="shared" si="11"/>
        <v>0</v>
      </c>
      <c r="AG23" s="18">
        <f t="shared" si="1"/>
        <v>12.65</v>
      </c>
      <c r="AH23" s="2">
        <v>0.25</v>
      </c>
      <c r="AI23" s="1">
        <v>17</v>
      </c>
      <c r="AJ23" s="4">
        <f t="shared" si="19"/>
        <v>4.25</v>
      </c>
      <c r="AK23" s="2">
        <v>0.25</v>
      </c>
      <c r="AL23" s="1">
        <v>17</v>
      </c>
      <c r="AM23" s="4">
        <f t="shared" si="12"/>
        <v>4.25</v>
      </c>
      <c r="AN23" s="2">
        <v>0.25</v>
      </c>
      <c r="AO23" s="1">
        <v>17</v>
      </c>
      <c r="AP23" s="4">
        <f t="shared" si="13"/>
        <v>4.25</v>
      </c>
      <c r="AQ23" s="3">
        <v>0.2</v>
      </c>
      <c r="AR23" s="1">
        <v>17</v>
      </c>
      <c r="AS23" s="4">
        <f t="shared" si="14"/>
        <v>3.4000000000000004</v>
      </c>
      <c r="AT23" s="2">
        <v>0.05</v>
      </c>
      <c r="AU23" s="1">
        <v>0</v>
      </c>
      <c r="AV23" s="4">
        <f t="shared" si="15"/>
        <v>0</v>
      </c>
      <c r="AW23" s="18">
        <f t="shared" si="2"/>
        <v>16.15</v>
      </c>
      <c r="AX23" s="15">
        <f t="shared" si="17"/>
        <v>11.333333333333334</v>
      </c>
      <c r="AY23" s="20">
        <f t="shared" si="16"/>
        <v>34</v>
      </c>
    </row>
    <row r="24" spans="1:51" ht="15.75">
      <c r="A24" s="2" t="s">
        <v>22</v>
      </c>
      <c r="B24" s="2">
        <v>0.25</v>
      </c>
      <c r="C24" s="1">
        <v>3</v>
      </c>
      <c r="D24" s="4">
        <f t="shared" si="3"/>
        <v>0.75</v>
      </c>
      <c r="E24" s="2">
        <v>0.25</v>
      </c>
      <c r="F24" s="1">
        <v>5</v>
      </c>
      <c r="G24" s="4">
        <f t="shared" si="4"/>
        <v>1.25</v>
      </c>
      <c r="H24" s="2">
        <v>0.25</v>
      </c>
      <c r="I24" s="1">
        <v>3</v>
      </c>
      <c r="J24" s="4">
        <f t="shared" si="5"/>
        <v>0.75</v>
      </c>
      <c r="K24" s="3">
        <v>0.2</v>
      </c>
      <c r="L24" s="1">
        <v>2</v>
      </c>
      <c r="M24" s="4">
        <f t="shared" si="6"/>
        <v>0.4</v>
      </c>
      <c r="N24" s="2">
        <v>0.05</v>
      </c>
      <c r="O24" s="1">
        <v>0</v>
      </c>
      <c r="P24" s="4">
        <f t="shared" si="7"/>
        <v>0</v>
      </c>
      <c r="Q24" s="18">
        <f t="shared" si="0"/>
        <v>3.15</v>
      </c>
      <c r="R24" s="2">
        <v>0.25</v>
      </c>
      <c r="S24" s="1">
        <v>10</v>
      </c>
      <c r="T24" s="4">
        <f t="shared" si="18"/>
        <v>2.5</v>
      </c>
      <c r="U24" s="2">
        <v>0.25</v>
      </c>
      <c r="V24" s="1">
        <v>7</v>
      </c>
      <c r="W24" s="4">
        <f t="shared" si="8"/>
        <v>1.75</v>
      </c>
      <c r="X24" s="2">
        <v>0.25</v>
      </c>
      <c r="Y24" s="1">
        <v>19</v>
      </c>
      <c r="Z24" s="4">
        <f t="shared" si="9"/>
        <v>4.75</v>
      </c>
      <c r="AA24" s="3">
        <v>0.2</v>
      </c>
      <c r="AB24" s="1">
        <v>14</v>
      </c>
      <c r="AC24" s="4">
        <f t="shared" si="10"/>
        <v>2.8000000000000003</v>
      </c>
      <c r="AD24" s="2">
        <v>0.05</v>
      </c>
      <c r="AE24" s="1">
        <v>0</v>
      </c>
      <c r="AF24" s="4">
        <f t="shared" si="11"/>
        <v>0</v>
      </c>
      <c r="AG24" s="18">
        <f t="shared" si="1"/>
        <v>11.8</v>
      </c>
      <c r="AH24" s="2">
        <v>0.25</v>
      </c>
      <c r="AI24" s="1">
        <v>5</v>
      </c>
      <c r="AJ24" s="4">
        <f t="shared" si="19"/>
        <v>1.25</v>
      </c>
      <c r="AK24" s="2">
        <v>0.25</v>
      </c>
      <c r="AL24" s="1">
        <v>4</v>
      </c>
      <c r="AM24" s="4">
        <f t="shared" si="12"/>
        <v>1</v>
      </c>
      <c r="AN24" s="2">
        <v>0.25</v>
      </c>
      <c r="AO24" s="1">
        <v>7</v>
      </c>
      <c r="AP24" s="4">
        <f t="shared" si="13"/>
        <v>1.75</v>
      </c>
      <c r="AQ24" s="3">
        <v>0.2</v>
      </c>
      <c r="AR24" s="1">
        <v>3</v>
      </c>
      <c r="AS24" s="4">
        <f t="shared" si="14"/>
        <v>0.6000000000000001</v>
      </c>
      <c r="AT24" s="2">
        <v>0.05</v>
      </c>
      <c r="AU24" s="1">
        <v>0</v>
      </c>
      <c r="AV24" s="4">
        <f t="shared" si="15"/>
        <v>0</v>
      </c>
      <c r="AW24" s="18">
        <f t="shared" si="2"/>
        <v>4.6</v>
      </c>
      <c r="AX24" s="15">
        <f t="shared" si="17"/>
        <v>6.516666666666667</v>
      </c>
      <c r="AY24" s="20">
        <f t="shared" si="16"/>
        <v>19.55</v>
      </c>
    </row>
    <row r="25" spans="1:51" ht="15.75">
      <c r="A25" s="22" t="s">
        <v>23</v>
      </c>
      <c r="B25" s="2">
        <v>0.25</v>
      </c>
      <c r="C25" s="1">
        <v>19</v>
      </c>
      <c r="D25" s="4">
        <f t="shared" si="3"/>
        <v>4.75</v>
      </c>
      <c r="E25" s="2">
        <v>0.25</v>
      </c>
      <c r="F25" s="1">
        <v>7</v>
      </c>
      <c r="G25" s="4">
        <f t="shared" si="4"/>
        <v>1.75</v>
      </c>
      <c r="H25" s="2">
        <v>0.25</v>
      </c>
      <c r="I25" s="1">
        <v>18</v>
      </c>
      <c r="J25" s="4">
        <f t="shared" si="5"/>
        <v>4.5</v>
      </c>
      <c r="K25" s="3">
        <v>0.2</v>
      </c>
      <c r="L25" s="1">
        <v>16</v>
      </c>
      <c r="M25" s="4">
        <f t="shared" si="6"/>
        <v>3.2</v>
      </c>
      <c r="N25" s="2">
        <v>0.05</v>
      </c>
      <c r="O25" s="1">
        <v>1</v>
      </c>
      <c r="P25" s="4">
        <f t="shared" si="7"/>
        <v>0.05</v>
      </c>
      <c r="Q25" s="18">
        <f t="shared" si="0"/>
        <v>14.25</v>
      </c>
      <c r="R25" s="2">
        <v>0.25</v>
      </c>
      <c r="S25" s="1">
        <v>1</v>
      </c>
      <c r="T25" s="4">
        <f t="shared" si="18"/>
        <v>0.25</v>
      </c>
      <c r="U25" s="2">
        <v>0.25</v>
      </c>
      <c r="V25" s="1">
        <v>3</v>
      </c>
      <c r="W25" s="4">
        <f t="shared" si="8"/>
        <v>0.75</v>
      </c>
      <c r="X25" s="2">
        <v>0.25</v>
      </c>
      <c r="Y25" s="1">
        <v>14</v>
      </c>
      <c r="Z25" s="4">
        <f t="shared" si="9"/>
        <v>3.5</v>
      </c>
      <c r="AA25" s="3">
        <v>0.2</v>
      </c>
      <c r="AB25" s="1">
        <v>6</v>
      </c>
      <c r="AC25" s="4">
        <f t="shared" si="10"/>
        <v>1.2000000000000002</v>
      </c>
      <c r="AD25" s="2">
        <v>0.05</v>
      </c>
      <c r="AE25" s="1">
        <v>1</v>
      </c>
      <c r="AF25" s="4">
        <f t="shared" si="11"/>
        <v>0.05</v>
      </c>
      <c r="AG25" s="18">
        <f t="shared" si="1"/>
        <v>5.75</v>
      </c>
      <c r="AH25" s="2">
        <v>0.25</v>
      </c>
      <c r="AI25" s="1">
        <v>13</v>
      </c>
      <c r="AJ25" s="4">
        <f t="shared" si="19"/>
        <v>3.25</v>
      </c>
      <c r="AK25" s="2">
        <v>0.25</v>
      </c>
      <c r="AL25" s="1">
        <v>10</v>
      </c>
      <c r="AM25" s="4">
        <f t="shared" si="12"/>
        <v>2.5</v>
      </c>
      <c r="AN25" s="2">
        <v>0.25</v>
      </c>
      <c r="AO25" s="1">
        <v>2</v>
      </c>
      <c r="AP25" s="4">
        <f t="shared" si="13"/>
        <v>0.5</v>
      </c>
      <c r="AQ25" s="3">
        <v>0.2</v>
      </c>
      <c r="AR25" s="1">
        <v>10</v>
      </c>
      <c r="AS25" s="4">
        <f t="shared" si="14"/>
        <v>2</v>
      </c>
      <c r="AT25" s="2">
        <v>0.05</v>
      </c>
      <c r="AU25" s="1">
        <v>1</v>
      </c>
      <c r="AV25" s="4">
        <f t="shared" si="15"/>
        <v>0.05</v>
      </c>
      <c r="AW25" s="18">
        <f t="shared" si="2"/>
        <v>8.3</v>
      </c>
      <c r="AX25" s="15">
        <f t="shared" si="17"/>
        <v>9.433333333333334</v>
      </c>
      <c r="AY25" s="20">
        <f t="shared" si="16"/>
        <v>28.3</v>
      </c>
    </row>
    <row r="26" spans="1:51" ht="15.75">
      <c r="A26" s="2" t="s">
        <v>24</v>
      </c>
      <c r="B26" s="2">
        <v>0.25</v>
      </c>
      <c r="C26" s="1">
        <v>21</v>
      </c>
      <c r="D26" s="4">
        <f t="shared" si="3"/>
        <v>5.25</v>
      </c>
      <c r="E26" s="2">
        <v>0.25</v>
      </c>
      <c r="F26" s="1">
        <v>20</v>
      </c>
      <c r="G26" s="4">
        <f t="shared" si="4"/>
        <v>5</v>
      </c>
      <c r="H26" s="2">
        <v>0.25</v>
      </c>
      <c r="I26" s="1">
        <v>22</v>
      </c>
      <c r="J26" s="4">
        <f t="shared" si="5"/>
        <v>5.5</v>
      </c>
      <c r="K26" s="3">
        <v>0.2</v>
      </c>
      <c r="L26" s="1">
        <v>21</v>
      </c>
      <c r="M26" s="4">
        <f t="shared" si="6"/>
        <v>4.2</v>
      </c>
      <c r="N26" s="2">
        <v>0.05</v>
      </c>
      <c r="O26" s="1">
        <v>1</v>
      </c>
      <c r="P26" s="4">
        <f t="shared" si="7"/>
        <v>0.05</v>
      </c>
      <c r="Q26" s="18">
        <f t="shared" si="0"/>
        <v>20</v>
      </c>
      <c r="R26" s="2">
        <v>0.25</v>
      </c>
      <c r="S26" s="1">
        <v>20</v>
      </c>
      <c r="T26" s="4">
        <f t="shared" si="18"/>
        <v>5</v>
      </c>
      <c r="U26" s="2">
        <v>0.25</v>
      </c>
      <c r="V26" s="1">
        <v>20</v>
      </c>
      <c r="W26" s="4">
        <f t="shared" si="8"/>
        <v>5</v>
      </c>
      <c r="X26" s="2">
        <v>0.25</v>
      </c>
      <c r="Y26" s="1">
        <v>11</v>
      </c>
      <c r="Z26" s="4">
        <f t="shared" si="9"/>
        <v>2.75</v>
      </c>
      <c r="AA26" s="3">
        <v>0.2</v>
      </c>
      <c r="AB26" s="1">
        <v>20</v>
      </c>
      <c r="AC26" s="4">
        <f t="shared" si="10"/>
        <v>4</v>
      </c>
      <c r="AD26" s="2">
        <v>0.05</v>
      </c>
      <c r="AE26" s="1">
        <v>1</v>
      </c>
      <c r="AF26" s="4">
        <f t="shared" si="11"/>
        <v>0.05</v>
      </c>
      <c r="AG26" s="18">
        <f t="shared" si="1"/>
        <v>16.8</v>
      </c>
      <c r="AH26" s="2">
        <v>0.25</v>
      </c>
      <c r="AI26" s="1">
        <v>21</v>
      </c>
      <c r="AJ26" s="4">
        <f t="shared" si="19"/>
        <v>5.25</v>
      </c>
      <c r="AK26" s="2">
        <v>0.25</v>
      </c>
      <c r="AL26" s="1">
        <v>22</v>
      </c>
      <c r="AM26" s="4">
        <f t="shared" si="12"/>
        <v>5.5</v>
      </c>
      <c r="AN26" s="2">
        <v>0.25</v>
      </c>
      <c r="AO26" s="1">
        <v>22</v>
      </c>
      <c r="AP26" s="4">
        <f t="shared" si="13"/>
        <v>5.5</v>
      </c>
      <c r="AQ26" s="3">
        <v>0.2</v>
      </c>
      <c r="AR26" s="1">
        <v>22</v>
      </c>
      <c r="AS26" s="4">
        <f t="shared" si="14"/>
        <v>4.4</v>
      </c>
      <c r="AT26" s="2">
        <v>0.05</v>
      </c>
      <c r="AU26" s="1">
        <v>1</v>
      </c>
      <c r="AV26" s="4">
        <f t="shared" si="15"/>
        <v>0.05</v>
      </c>
      <c r="AW26" s="18">
        <f t="shared" si="2"/>
        <v>20.7</v>
      </c>
      <c r="AX26" s="15">
        <f t="shared" si="17"/>
        <v>19.166666666666668</v>
      </c>
      <c r="AY26" s="20">
        <f t="shared" si="16"/>
        <v>57.5</v>
      </c>
    </row>
    <row r="27" spans="1:51" ht="16.5" thickBot="1">
      <c r="A27" s="8" t="s">
        <v>25</v>
      </c>
      <c r="B27" s="8">
        <v>0.25</v>
      </c>
      <c r="C27" s="9">
        <v>18</v>
      </c>
      <c r="D27" s="10">
        <f t="shared" si="3"/>
        <v>4.5</v>
      </c>
      <c r="E27" s="8">
        <v>0.25</v>
      </c>
      <c r="F27" s="9">
        <v>19</v>
      </c>
      <c r="G27" s="10">
        <f t="shared" si="4"/>
        <v>4.75</v>
      </c>
      <c r="H27" s="8">
        <v>0.25</v>
      </c>
      <c r="I27" s="9">
        <v>19</v>
      </c>
      <c r="J27" s="10">
        <f t="shared" si="5"/>
        <v>4.75</v>
      </c>
      <c r="K27" s="11">
        <v>0.2</v>
      </c>
      <c r="L27" s="9">
        <v>19</v>
      </c>
      <c r="M27" s="10">
        <f t="shared" si="6"/>
        <v>3.8000000000000003</v>
      </c>
      <c r="N27" s="8">
        <v>0.05</v>
      </c>
      <c r="O27" s="9">
        <v>0</v>
      </c>
      <c r="P27" s="10">
        <f t="shared" si="7"/>
        <v>0</v>
      </c>
      <c r="Q27" s="19">
        <f t="shared" si="0"/>
        <v>17.8</v>
      </c>
      <c r="R27" s="8">
        <v>0.25</v>
      </c>
      <c r="S27" s="9">
        <v>8</v>
      </c>
      <c r="T27" s="10">
        <f t="shared" si="18"/>
        <v>2</v>
      </c>
      <c r="U27" s="8">
        <v>0.25</v>
      </c>
      <c r="V27" s="9">
        <v>22</v>
      </c>
      <c r="W27" s="10">
        <f t="shared" si="8"/>
        <v>5.5</v>
      </c>
      <c r="X27" s="8">
        <v>0.25</v>
      </c>
      <c r="Y27" s="9">
        <v>17</v>
      </c>
      <c r="Z27" s="10">
        <f t="shared" si="9"/>
        <v>4.25</v>
      </c>
      <c r="AA27" s="11">
        <v>0.2</v>
      </c>
      <c r="AB27" s="9">
        <v>18</v>
      </c>
      <c r="AC27" s="10">
        <f t="shared" si="10"/>
        <v>3.6</v>
      </c>
      <c r="AD27" s="8">
        <v>0.05</v>
      </c>
      <c r="AE27" s="9">
        <v>0</v>
      </c>
      <c r="AF27" s="10">
        <f t="shared" si="11"/>
        <v>0</v>
      </c>
      <c r="AG27" s="19">
        <f t="shared" si="1"/>
        <v>15.35</v>
      </c>
      <c r="AH27" s="8">
        <v>0.25</v>
      </c>
      <c r="AI27" s="9">
        <v>19</v>
      </c>
      <c r="AJ27" s="10">
        <f t="shared" si="19"/>
        <v>4.75</v>
      </c>
      <c r="AK27" s="8">
        <v>0.25</v>
      </c>
      <c r="AL27" s="9">
        <v>19</v>
      </c>
      <c r="AM27" s="10">
        <f t="shared" si="12"/>
        <v>4.75</v>
      </c>
      <c r="AN27" s="8">
        <v>0.25</v>
      </c>
      <c r="AO27" s="9">
        <v>19</v>
      </c>
      <c r="AP27" s="10">
        <f t="shared" si="13"/>
        <v>4.75</v>
      </c>
      <c r="AQ27" s="11">
        <v>0.2</v>
      </c>
      <c r="AR27" s="9">
        <v>20</v>
      </c>
      <c r="AS27" s="10">
        <f t="shared" si="14"/>
        <v>4</v>
      </c>
      <c r="AT27" s="8">
        <v>0.05</v>
      </c>
      <c r="AU27" s="9">
        <v>0</v>
      </c>
      <c r="AV27" s="10">
        <f t="shared" si="15"/>
        <v>0</v>
      </c>
      <c r="AW27" s="19">
        <f t="shared" si="2"/>
        <v>18.25</v>
      </c>
      <c r="AX27" s="16">
        <f t="shared" si="17"/>
        <v>17.133333333333333</v>
      </c>
      <c r="AY27" s="21">
        <f t="shared" si="16"/>
        <v>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B3" sqref="B3:B5"/>
    </sheetView>
  </sheetViews>
  <sheetFormatPr defaultColWidth="9.140625" defaultRowHeight="15"/>
  <cols>
    <col min="1" max="1" width="3.7109375" style="25" bestFit="1" customWidth="1"/>
    <col min="2" max="2" width="41.57421875" style="25" customWidth="1"/>
    <col min="3" max="3" width="16.57421875" style="25" bestFit="1" customWidth="1"/>
    <col min="4" max="4" width="10.140625" style="25" customWidth="1"/>
    <col min="5" max="5" width="11.140625" style="25" customWidth="1"/>
    <col min="6" max="8" width="9.140625" style="25" customWidth="1"/>
    <col min="9" max="9" width="9.8515625" style="25" customWidth="1"/>
    <col min="10" max="10" width="9.7109375" style="25" customWidth="1"/>
    <col min="11" max="11" width="9.140625" style="25" customWidth="1"/>
    <col min="12" max="12" width="9.57421875" style="25" customWidth="1"/>
    <col min="13" max="16384" width="9.140625" style="25" customWidth="1"/>
  </cols>
  <sheetData>
    <row r="1" spans="3:16" ht="15">
      <c r="C1" s="48"/>
      <c r="D1" s="25" t="s">
        <v>56</v>
      </c>
      <c r="E1" s="25" t="s">
        <v>56</v>
      </c>
      <c r="F1" s="25" t="s">
        <v>38</v>
      </c>
      <c r="G1" s="23" t="s">
        <v>40</v>
      </c>
      <c r="H1" s="23" t="s">
        <v>42</v>
      </c>
      <c r="I1" s="23" t="s">
        <v>44</v>
      </c>
      <c r="J1" s="23" t="s">
        <v>46</v>
      </c>
      <c r="K1" s="23" t="s">
        <v>48</v>
      </c>
      <c r="L1" s="23" t="s">
        <v>50</v>
      </c>
      <c r="M1" s="23" t="s">
        <v>52</v>
      </c>
      <c r="N1" s="23" t="s">
        <v>54</v>
      </c>
      <c r="O1" s="23" t="s">
        <v>55</v>
      </c>
      <c r="P1" s="23"/>
    </row>
    <row r="2" spans="1:16" ht="15">
      <c r="A2" s="44"/>
      <c r="B2" s="27"/>
      <c r="C2" s="48" t="s">
        <v>29</v>
      </c>
      <c r="D2" s="28" t="s">
        <v>36</v>
      </c>
      <c r="E2" s="28" t="s">
        <v>37</v>
      </c>
      <c r="F2" s="28" t="s">
        <v>39</v>
      </c>
      <c r="G2" s="28" t="s">
        <v>41</v>
      </c>
      <c r="H2" s="28" t="s">
        <v>43</v>
      </c>
      <c r="I2" s="28" t="s">
        <v>45</v>
      </c>
      <c r="J2" s="28" t="s">
        <v>47</v>
      </c>
      <c r="K2" s="28" t="s">
        <v>49</v>
      </c>
      <c r="L2" s="28" t="s">
        <v>51</v>
      </c>
      <c r="M2" s="28" t="s">
        <v>53</v>
      </c>
      <c r="N2" s="28" t="s">
        <v>49</v>
      </c>
      <c r="O2" s="28" t="s">
        <v>47</v>
      </c>
      <c r="P2" s="28"/>
    </row>
    <row r="3" spans="1:16" ht="15">
      <c r="A3" s="97" t="s">
        <v>32</v>
      </c>
      <c r="B3" s="98" t="s">
        <v>33</v>
      </c>
      <c r="C3" s="29" t="s">
        <v>1</v>
      </c>
      <c r="D3" s="24">
        <v>30</v>
      </c>
      <c r="E3" s="24">
        <f>D3</f>
        <v>30</v>
      </c>
      <c r="F3" s="24">
        <f aca="true" t="shared" si="0" ref="F3:O3">E3</f>
        <v>30</v>
      </c>
      <c r="G3" s="24">
        <f t="shared" si="0"/>
        <v>30</v>
      </c>
      <c r="H3" s="24">
        <f t="shared" si="0"/>
        <v>30</v>
      </c>
      <c r="I3" s="24">
        <f t="shared" si="0"/>
        <v>30</v>
      </c>
      <c r="J3" s="24">
        <f>F3</f>
        <v>30</v>
      </c>
      <c r="K3" s="24">
        <f>J3</f>
        <v>30</v>
      </c>
      <c r="L3" s="24">
        <f>K3</f>
        <v>30</v>
      </c>
      <c r="M3" s="24">
        <f>I3</f>
        <v>30</v>
      </c>
      <c r="N3" s="24">
        <f t="shared" si="0"/>
        <v>30</v>
      </c>
      <c r="O3" s="24">
        <f t="shared" si="0"/>
        <v>30</v>
      </c>
      <c r="P3" s="24"/>
    </row>
    <row r="4" spans="1:16" ht="15">
      <c r="A4" s="97"/>
      <c r="B4" s="99"/>
      <c r="C4" s="29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 customHeight="1">
      <c r="A5" s="97"/>
      <c r="B5" s="100"/>
      <c r="C5" s="29" t="s">
        <v>3</v>
      </c>
      <c r="D5" s="30">
        <f aca="true" t="shared" si="1" ref="D5:O5">SUM(D3*D4)</f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>SUM(J3*J4)</f>
        <v>0</v>
      </c>
      <c r="K5" s="30">
        <f>SUM(K3*K4)</f>
        <v>0</v>
      </c>
      <c r="L5" s="30">
        <f>SUM(L3*L4)</f>
        <v>0</v>
      </c>
      <c r="M5" s="30">
        <f t="shared" si="1"/>
        <v>0</v>
      </c>
      <c r="N5" s="30">
        <f t="shared" si="1"/>
        <v>0</v>
      </c>
      <c r="O5" s="30">
        <f t="shared" si="1"/>
        <v>0</v>
      </c>
      <c r="P5" s="30"/>
    </row>
    <row r="6" spans="1:16" ht="15">
      <c r="A6" s="97"/>
      <c r="B6" s="101" t="s">
        <v>34</v>
      </c>
      <c r="C6" s="29" t="s">
        <v>1</v>
      </c>
      <c r="D6" s="24">
        <v>40</v>
      </c>
      <c r="E6" s="24">
        <f>D6</f>
        <v>40</v>
      </c>
      <c r="F6" s="24">
        <f aca="true" t="shared" si="2" ref="F6:O6">E6</f>
        <v>40</v>
      </c>
      <c r="G6" s="24">
        <f t="shared" si="2"/>
        <v>40</v>
      </c>
      <c r="H6" s="24">
        <f t="shared" si="2"/>
        <v>40</v>
      </c>
      <c r="I6" s="24">
        <f t="shared" si="2"/>
        <v>40</v>
      </c>
      <c r="J6" s="24">
        <f>F6</f>
        <v>40</v>
      </c>
      <c r="K6" s="24">
        <f>J6</f>
        <v>40</v>
      </c>
      <c r="L6" s="24">
        <f>K6</f>
        <v>40</v>
      </c>
      <c r="M6" s="24">
        <f>I6</f>
        <v>40</v>
      </c>
      <c r="N6" s="24">
        <f t="shared" si="2"/>
        <v>40</v>
      </c>
      <c r="O6" s="24">
        <f t="shared" si="2"/>
        <v>40</v>
      </c>
      <c r="P6" s="24"/>
    </row>
    <row r="7" spans="1:16" ht="15">
      <c r="A7" s="97"/>
      <c r="B7" s="101"/>
      <c r="C7" s="29" t="s">
        <v>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60.75" customHeight="1">
      <c r="A8" s="97"/>
      <c r="B8" s="101"/>
      <c r="C8" s="29" t="s">
        <v>3</v>
      </c>
      <c r="D8" s="30">
        <f aca="true" t="shared" si="3" ref="D8:O8">SUM(D6*D7)</f>
        <v>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>SUM(J6*J7)</f>
        <v>0</v>
      </c>
      <c r="K8" s="30">
        <f>SUM(K6*K7)</f>
        <v>0</v>
      </c>
      <c r="L8" s="30">
        <f>SUM(L6*L7)</f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0"/>
    </row>
    <row r="9" spans="1:16" ht="15">
      <c r="A9" s="97"/>
      <c r="B9" s="101" t="s">
        <v>35</v>
      </c>
      <c r="C9" s="29" t="s">
        <v>1</v>
      </c>
      <c r="D9" s="24">
        <v>30</v>
      </c>
      <c r="E9" s="24">
        <f>D9</f>
        <v>30</v>
      </c>
      <c r="F9" s="24">
        <f aca="true" t="shared" si="4" ref="F9:O9">E9</f>
        <v>30</v>
      </c>
      <c r="G9" s="24">
        <f t="shared" si="4"/>
        <v>30</v>
      </c>
      <c r="H9" s="24">
        <f t="shared" si="4"/>
        <v>30</v>
      </c>
      <c r="I9" s="24">
        <f t="shared" si="4"/>
        <v>30</v>
      </c>
      <c r="J9" s="24">
        <f>F9</f>
        <v>30</v>
      </c>
      <c r="K9" s="24">
        <f>J9</f>
        <v>30</v>
      </c>
      <c r="L9" s="24">
        <f>K9</f>
        <v>30</v>
      </c>
      <c r="M9" s="24">
        <f>I9</f>
        <v>30</v>
      </c>
      <c r="N9" s="24">
        <f t="shared" si="4"/>
        <v>30</v>
      </c>
      <c r="O9" s="24">
        <f t="shared" si="4"/>
        <v>30</v>
      </c>
      <c r="P9" s="24"/>
    </row>
    <row r="10" spans="1:16" ht="15">
      <c r="A10" s="97"/>
      <c r="B10" s="101"/>
      <c r="C10" s="29" t="s">
        <v>2</v>
      </c>
      <c r="D10" s="24">
        <v>37</v>
      </c>
      <c r="E10" s="24">
        <v>33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.75" thickBot="1">
      <c r="A11" s="97"/>
      <c r="B11" s="101"/>
      <c r="C11" s="36" t="s">
        <v>3</v>
      </c>
      <c r="D11" s="37">
        <f>SUM(D9*D10)/100</f>
        <v>11.1</v>
      </c>
      <c r="E11" s="37">
        <f aca="true" t="shared" si="5" ref="E11:O11">SUM(E9*E10)</f>
        <v>990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>SUM(J9*J10)</f>
        <v>0</v>
      </c>
      <c r="K11" s="37">
        <f>SUM(K9*K10)</f>
        <v>0</v>
      </c>
      <c r="L11" s="43">
        <f>SUM(L9*L10)</f>
        <v>0</v>
      </c>
      <c r="M11" s="37">
        <f t="shared" si="5"/>
        <v>0</v>
      </c>
      <c r="N11" s="37">
        <f t="shared" si="5"/>
        <v>0</v>
      </c>
      <c r="O11" s="43">
        <f t="shared" si="5"/>
        <v>0</v>
      </c>
      <c r="P11" s="43"/>
    </row>
    <row r="12" spans="1:16" ht="31.5" thickBot="1" thickTop="1">
      <c r="A12" s="97"/>
      <c r="B12" s="35"/>
      <c r="C12" s="41" t="s">
        <v>0</v>
      </c>
      <c r="D12" s="42">
        <f aca="true" t="shared" si="6" ref="D12:O12">SUM(D5+D8+D11)</f>
        <v>11.1</v>
      </c>
      <c r="E12" s="42">
        <f t="shared" si="6"/>
        <v>990</v>
      </c>
      <c r="F12" s="42">
        <f t="shared" si="6"/>
        <v>0</v>
      </c>
      <c r="G12" s="42">
        <f t="shared" si="6"/>
        <v>0</v>
      </c>
      <c r="H12" s="42">
        <f t="shared" si="6"/>
        <v>0</v>
      </c>
      <c r="I12" s="42">
        <f t="shared" si="6"/>
        <v>0</v>
      </c>
      <c r="J12" s="42">
        <f t="shared" si="6"/>
        <v>0</v>
      </c>
      <c r="K12" s="42">
        <f t="shared" si="6"/>
        <v>0</v>
      </c>
      <c r="L12" s="42">
        <f t="shared" si="6"/>
        <v>0</v>
      </c>
      <c r="M12" s="42">
        <f t="shared" si="6"/>
        <v>0</v>
      </c>
      <c r="N12" s="42">
        <f t="shared" si="6"/>
        <v>0</v>
      </c>
      <c r="O12" s="42">
        <f t="shared" si="6"/>
        <v>0</v>
      </c>
      <c r="P12" s="42"/>
    </row>
    <row r="13" spans="1:16" ht="16.5" thickTop="1">
      <c r="A13" s="45"/>
      <c r="B13" s="46"/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9" t="s">
        <v>70</v>
      </c>
      <c r="N13" s="49" t="s">
        <v>70</v>
      </c>
      <c r="O13" s="49" t="s">
        <v>70</v>
      </c>
      <c r="P13" s="49" t="s">
        <v>70</v>
      </c>
    </row>
    <row r="14" spans="1:16" ht="15.75">
      <c r="A14" s="45"/>
      <c r="B14" s="46"/>
      <c r="C14" s="29"/>
      <c r="D14" s="49" t="s">
        <v>57</v>
      </c>
      <c r="E14" s="49" t="s">
        <v>59</v>
      </c>
      <c r="F14" s="49" t="s">
        <v>61</v>
      </c>
      <c r="G14" s="49" t="s">
        <v>63</v>
      </c>
      <c r="H14" s="49" t="s">
        <v>58</v>
      </c>
      <c r="I14" s="49" t="s">
        <v>65</v>
      </c>
      <c r="J14" s="49" t="s">
        <v>66</v>
      </c>
      <c r="K14" s="49" t="s">
        <v>67</v>
      </c>
      <c r="L14" s="49" t="s">
        <v>68</v>
      </c>
      <c r="M14" s="49" t="s">
        <v>71</v>
      </c>
      <c r="N14" s="49" t="s">
        <v>73</v>
      </c>
      <c r="O14" s="49" t="s">
        <v>75</v>
      </c>
      <c r="P14" s="49" t="s">
        <v>76</v>
      </c>
    </row>
    <row r="15" spans="1:16" ht="15">
      <c r="A15" s="45"/>
      <c r="B15" s="46"/>
      <c r="C15" s="48" t="s">
        <v>29</v>
      </c>
      <c r="D15" s="28" t="s">
        <v>58</v>
      </c>
      <c r="E15" s="28" t="s">
        <v>60</v>
      </c>
      <c r="F15" s="28" t="s">
        <v>62</v>
      </c>
      <c r="G15" s="28" t="s">
        <v>51</v>
      </c>
      <c r="H15" s="28" t="s">
        <v>64</v>
      </c>
      <c r="I15" s="28" t="s">
        <v>62</v>
      </c>
      <c r="J15" s="28" t="s">
        <v>49</v>
      </c>
      <c r="K15" s="28" t="s">
        <v>62</v>
      </c>
      <c r="L15" s="28" t="s">
        <v>69</v>
      </c>
      <c r="M15" s="28" t="s">
        <v>72</v>
      </c>
      <c r="N15" s="28" t="s">
        <v>74</v>
      </c>
      <c r="O15" s="28" t="s">
        <v>76</v>
      </c>
      <c r="P15" s="28" t="s">
        <v>77</v>
      </c>
    </row>
    <row r="16" spans="1:16" ht="15.75" customHeight="1">
      <c r="A16" s="97" t="s">
        <v>31</v>
      </c>
      <c r="B16" s="98" t="s">
        <v>33</v>
      </c>
      <c r="C16" s="26" t="s">
        <v>1</v>
      </c>
      <c r="D16" s="40">
        <v>30</v>
      </c>
      <c r="E16" s="40">
        <f>D16</f>
        <v>30</v>
      </c>
      <c r="F16" s="40">
        <f aca="true" t="shared" si="7" ref="F16:P16">E16</f>
        <v>30</v>
      </c>
      <c r="G16" s="40">
        <f t="shared" si="7"/>
        <v>30</v>
      </c>
      <c r="H16" s="40">
        <f t="shared" si="7"/>
        <v>30</v>
      </c>
      <c r="I16" s="40">
        <f t="shared" si="7"/>
        <v>30</v>
      </c>
      <c r="J16" s="24">
        <f>F16</f>
        <v>30</v>
      </c>
      <c r="K16" s="24">
        <f>J16</f>
        <v>30</v>
      </c>
      <c r="L16" s="24">
        <f>K16</f>
        <v>30</v>
      </c>
      <c r="M16" s="40">
        <f>I16</f>
        <v>30</v>
      </c>
      <c r="N16" s="40">
        <f t="shared" si="7"/>
        <v>30</v>
      </c>
      <c r="O16" s="40">
        <f t="shared" si="7"/>
        <v>30</v>
      </c>
      <c r="P16" s="40">
        <f t="shared" si="7"/>
        <v>30</v>
      </c>
    </row>
    <row r="17" spans="1:16" ht="15">
      <c r="A17" s="97"/>
      <c r="B17" s="99"/>
      <c r="C17" s="29" t="s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97"/>
      <c r="B18" s="100"/>
      <c r="C18" s="29" t="s">
        <v>3</v>
      </c>
      <c r="D18" s="30">
        <f aca="true" t="shared" si="8" ref="D18:P18">SUM(D16*D17)</f>
        <v>0</v>
      </c>
      <c r="E18" s="30">
        <f t="shared" si="8"/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>SUM(J16*J17)</f>
        <v>0</v>
      </c>
      <c r="K18" s="30">
        <f>SUM(K16*K17)</f>
        <v>0</v>
      </c>
      <c r="L18" s="30">
        <f>SUM(L16*L17)</f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</row>
    <row r="19" spans="1:16" ht="15" customHeight="1">
      <c r="A19" s="97"/>
      <c r="B19" s="101" t="s">
        <v>34</v>
      </c>
      <c r="C19" s="29" t="s">
        <v>1</v>
      </c>
      <c r="D19" s="24">
        <v>40</v>
      </c>
      <c r="E19" s="24">
        <f>D19</f>
        <v>40</v>
      </c>
      <c r="F19" s="24">
        <f aca="true" t="shared" si="9" ref="F19:P19">E19</f>
        <v>40</v>
      </c>
      <c r="G19" s="24">
        <f t="shared" si="9"/>
        <v>40</v>
      </c>
      <c r="H19" s="24">
        <f t="shared" si="9"/>
        <v>40</v>
      </c>
      <c r="I19" s="24">
        <f t="shared" si="9"/>
        <v>40</v>
      </c>
      <c r="J19" s="24">
        <f>F19</f>
        <v>40</v>
      </c>
      <c r="K19" s="24">
        <f>J19</f>
        <v>40</v>
      </c>
      <c r="L19" s="24">
        <f>K19</f>
        <v>40</v>
      </c>
      <c r="M19" s="24">
        <f>I19</f>
        <v>40</v>
      </c>
      <c r="N19" s="24">
        <f t="shared" si="9"/>
        <v>40</v>
      </c>
      <c r="O19" s="24">
        <f t="shared" si="9"/>
        <v>40</v>
      </c>
      <c r="P19" s="24">
        <f t="shared" si="9"/>
        <v>40</v>
      </c>
    </row>
    <row r="20" spans="1:16" ht="15">
      <c r="A20" s="97"/>
      <c r="B20" s="101"/>
      <c r="C20" s="29" t="s">
        <v>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63" customHeight="1">
      <c r="A21" s="97"/>
      <c r="B21" s="101"/>
      <c r="C21" s="29" t="s">
        <v>3</v>
      </c>
      <c r="D21" s="30">
        <f aca="true" t="shared" si="10" ref="D21:P21">SUM(D19*D20)</f>
        <v>0</v>
      </c>
      <c r="E21" s="30">
        <f t="shared" si="10"/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>SUM(J19*J20)</f>
        <v>0</v>
      </c>
      <c r="K21" s="30">
        <f>SUM(K19*K20)</f>
        <v>0</v>
      </c>
      <c r="L21" s="30">
        <f>SUM(L19*L20)</f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</row>
    <row r="22" spans="1:16" ht="15">
      <c r="A22" s="97"/>
      <c r="B22" s="101" t="s">
        <v>35</v>
      </c>
      <c r="C22" s="29" t="s">
        <v>1</v>
      </c>
      <c r="D22" s="40">
        <v>30</v>
      </c>
      <c r="E22" s="40">
        <f>D22</f>
        <v>30</v>
      </c>
      <c r="F22" s="40">
        <f>E22</f>
        <v>30</v>
      </c>
      <c r="G22" s="40">
        <f>F22</f>
        <v>30</v>
      </c>
      <c r="H22" s="40">
        <f>G22</f>
        <v>30</v>
      </c>
      <c r="I22" s="40">
        <f>H22</f>
        <v>30</v>
      </c>
      <c r="J22" s="40">
        <v>30</v>
      </c>
      <c r="K22" s="40">
        <f aca="true" t="shared" si="11" ref="K22:P22">J22</f>
        <v>30</v>
      </c>
      <c r="L22" s="40">
        <f t="shared" si="11"/>
        <v>30</v>
      </c>
      <c r="M22" s="40">
        <f t="shared" si="11"/>
        <v>30</v>
      </c>
      <c r="N22" s="40">
        <f t="shared" si="11"/>
        <v>30</v>
      </c>
      <c r="O22" s="40">
        <f t="shared" si="11"/>
        <v>30</v>
      </c>
      <c r="P22" s="40">
        <f t="shared" si="11"/>
        <v>30</v>
      </c>
    </row>
    <row r="23" spans="1:16" ht="15">
      <c r="A23" s="97"/>
      <c r="B23" s="101"/>
      <c r="C23" s="29" t="s">
        <v>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.75" thickBot="1">
      <c r="A24" s="97"/>
      <c r="B24" s="101"/>
      <c r="C24" s="36" t="s">
        <v>3</v>
      </c>
      <c r="D24" s="37">
        <f aca="true" t="shared" si="12" ref="D24:P24">SUM(D22*D23)</f>
        <v>0</v>
      </c>
      <c r="E24" s="37">
        <f t="shared" si="12"/>
        <v>0</v>
      </c>
      <c r="F24" s="37">
        <f t="shared" si="12"/>
        <v>0</v>
      </c>
      <c r="G24" s="37">
        <f t="shared" si="12"/>
        <v>0</v>
      </c>
      <c r="H24" s="37">
        <f t="shared" si="12"/>
        <v>0</v>
      </c>
      <c r="I24" s="37">
        <f t="shared" si="12"/>
        <v>0</v>
      </c>
      <c r="J24" s="37">
        <f>SUM(J22*J23)</f>
        <v>0</v>
      </c>
      <c r="K24" s="37">
        <f>SUM(K22*K23)</f>
        <v>0</v>
      </c>
      <c r="L24" s="43">
        <f>SUM(L22*L23)</f>
        <v>0</v>
      </c>
      <c r="M24" s="37">
        <f t="shared" si="12"/>
        <v>0</v>
      </c>
      <c r="N24" s="37">
        <f t="shared" si="12"/>
        <v>0</v>
      </c>
      <c r="O24" s="43">
        <f t="shared" si="12"/>
        <v>0</v>
      </c>
      <c r="P24" s="43">
        <f t="shared" si="12"/>
        <v>0</v>
      </c>
    </row>
    <row r="25" spans="1:16" ht="31.5" thickBot="1" thickTop="1">
      <c r="A25" s="97"/>
      <c r="B25" s="35"/>
      <c r="C25" s="41" t="s">
        <v>0</v>
      </c>
      <c r="D25" s="42">
        <f aca="true" t="shared" si="13" ref="D25:P25">SUM(D18+D21+D24)</f>
        <v>0</v>
      </c>
      <c r="E25" s="42">
        <f t="shared" si="13"/>
        <v>0</v>
      </c>
      <c r="F25" s="42">
        <f t="shared" si="13"/>
        <v>0</v>
      </c>
      <c r="G25" s="42">
        <f t="shared" si="13"/>
        <v>0</v>
      </c>
      <c r="H25" s="42">
        <f t="shared" si="13"/>
        <v>0</v>
      </c>
      <c r="I25" s="42">
        <f t="shared" si="13"/>
        <v>0</v>
      </c>
      <c r="J25" s="42">
        <f t="shared" si="13"/>
        <v>0</v>
      </c>
      <c r="K25" s="42">
        <f t="shared" si="13"/>
        <v>0</v>
      </c>
      <c r="L25" s="42">
        <f t="shared" si="13"/>
        <v>0</v>
      </c>
      <c r="M25" s="42">
        <f t="shared" si="13"/>
        <v>0</v>
      </c>
      <c r="N25" s="42">
        <f t="shared" si="13"/>
        <v>0</v>
      </c>
      <c r="O25" s="42">
        <f t="shared" si="13"/>
        <v>0</v>
      </c>
      <c r="P25" s="42">
        <f t="shared" si="13"/>
        <v>0</v>
      </c>
    </row>
    <row r="26" spans="1:16" ht="16.5" thickTop="1">
      <c r="A26" s="45"/>
      <c r="B26" s="46"/>
      <c r="C26" s="29"/>
      <c r="D26" s="47"/>
      <c r="E26" s="47"/>
      <c r="F26" s="47"/>
      <c r="G26" s="47"/>
      <c r="H26" s="49" t="s">
        <v>84</v>
      </c>
      <c r="I26" s="49" t="s">
        <v>84</v>
      </c>
      <c r="J26" s="49"/>
      <c r="K26" s="49"/>
      <c r="L26" s="49"/>
      <c r="M26" s="49"/>
      <c r="N26" s="49"/>
      <c r="O26" s="49"/>
      <c r="P26" s="49"/>
    </row>
    <row r="27" spans="1:16" ht="15.75">
      <c r="A27" s="45"/>
      <c r="B27" s="46"/>
      <c r="C27" s="29"/>
      <c r="D27" s="49" t="s">
        <v>78</v>
      </c>
      <c r="E27" s="49" t="s">
        <v>80</v>
      </c>
      <c r="F27" s="49" t="s">
        <v>81</v>
      </c>
      <c r="G27" s="49" t="s">
        <v>83</v>
      </c>
      <c r="H27" s="49" t="s">
        <v>85</v>
      </c>
      <c r="I27" s="49" t="s">
        <v>85</v>
      </c>
      <c r="J27" s="49" t="s">
        <v>88</v>
      </c>
      <c r="K27" s="49" t="s">
        <v>89</v>
      </c>
      <c r="L27" s="49" t="s">
        <v>90</v>
      </c>
      <c r="M27" s="49" t="s">
        <v>91</v>
      </c>
      <c r="N27" s="49" t="s">
        <v>92</v>
      </c>
      <c r="O27" s="49" t="s">
        <v>94</v>
      </c>
      <c r="P27" s="49"/>
    </row>
    <row r="28" spans="1:16" ht="15">
      <c r="A28" s="45"/>
      <c r="B28" s="46"/>
      <c r="C28" s="48" t="s">
        <v>29</v>
      </c>
      <c r="D28" s="28" t="s">
        <v>79</v>
      </c>
      <c r="E28" s="28" t="s">
        <v>62</v>
      </c>
      <c r="F28" s="28" t="s">
        <v>82</v>
      </c>
      <c r="G28" s="28" t="s">
        <v>49</v>
      </c>
      <c r="H28" s="28" t="s">
        <v>86</v>
      </c>
      <c r="I28" s="28" t="s">
        <v>87</v>
      </c>
      <c r="J28" s="28" t="s">
        <v>62</v>
      </c>
      <c r="K28" s="28" t="s">
        <v>62</v>
      </c>
      <c r="L28" s="28" t="s">
        <v>62</v>
      </c>
      <c r="M28" s="28" t="s">
        <v>71</v>
      </c>
      <c r="N28" s="28" t="s">
        <v>93</v>
      </c>
      <c r="O28" s="28" t="s">
        <v>95</v>
      </c>
      <c r="P28" s="28"/>
    </row>
    <row r="29" spans="1:16" ht="15">
      <c r="A29" s="97" t="s">
        <v>30</v>
      </c>
      <c r="B29" s="98" t="s">
        <v>33</v>
      </c>
      <c r="C29" s="26" t="s">
        <v>1</v>
      </c>
      <c r="D29" s="40"/>
      <c r="E29" s="40">
        <f>D29</f>
        <v>0</v>
      </c>
      <c r="F29" s="40">
        <f aca="true" t="shared" si="14" ref="F29:O29">E29</f>
        <v>0</v>
      </c>
      <c r="G29" s="40">
        <f t="shared" si="14"/>
        <v>0</v>
      </c>
      <c r="H29" s="40">
        <f t="shared" si="14"/>
        <v>0</v>
      </c>
      <c r="I29" s="40">
        <f t="shared" si="14"/>
        <v>0</v>
      </c>
      <c r="J29" s="40"/>
      <c r="K29" s="40"/>
      <c r="L29" s="40"/>
      <c r="M29" s="40">
        <f>I29</f>
        <v>0</v>
      </c>
      <c r="N29" s="40">
        <f t="shared" si="14"/>
        <v>0</v>
      </c>
      <c r="O29" s="40">
        <f t="shared" si="14"/>
        <v>0</v>
      </c>
      <c r="P29" s="40"/>
    </row>
    <row r="30" spans="1:16" ht="15">
      <c r="A30" s="97"/>
      <c r="B30" s="99"/>
      <c r="C30" s="29" t="s">
        <v>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97"/>
      <c r="B31" s="100"/>
      <c r="C31" s="29" t="s">
        <v>3</v>
      </c>
      <c r="D31" s="30">
        <f aca="true" t="shared" si="15" ref="D31:O31">SUM(D29*D30)</f>
        <v>0</v>
      </c>
      <c r="E31" s="30">
        <f t="shared" si="15"/>
        <v>0</v>
      </c>
      <c r="F31" s="30">
        <f t="shared" si="15"/>
        <v>0</v>
      </c>
      <c r="G31" s="30">
        <f t="shared" si="15"/>
        <v>0</v>
      </c>
      <c r="H31" s="30">
        <f t="shared" si="15"/>
        <v>0</v>
      </c>
      <c r="I31" s="30">
        <f t="shared" si="15"/>
        <v>0</v>
      </c>
      <c r="J31" s="30"/>
      <c r="K31" s="30"/>
      <c r="L31" s="30"/>
      <c r="M31" s="30">
        <f t="shared" si="15"/>
        <v>0</v>
      </c>
      <c r="N31" s="30">
        <f t="shared" si="15"/>
        <v>0</v>
      </c>
      <c r="O31" s="30">
        <f t="shared" si="15"/>
        <v>0</v>
      </c>
      <c r="P31" s="30"/>
    </row>
    <row r="32" spans="1:16" ht="15">
      <c r="A32" s="97"/>
      <c r="B32" s="101" t="s">
        <v>34</v>
      </c>
      <c r="C32" s="29" t="s">
        <v>1</v>
      </c>
      <c r="D32" s="24"/>
      <c r="E32" s="24">
        <f>D32</f>
        <v>0</v>
      </c>
      <c r="F32" s="24">
        <f aca="true" t="shared" si="16" ref="F32:O32">E32</f>
        <v>0</v>
      </c>
      <c r="G32" s="24">
        <f t="shared" si="16"/>
        <v>0</v>
      </c>
      <c r="H32" s="24">
        <f t="shared" si="16"/>
        <v>0</v>
      </c>
      <c r="I32" s="24">
        <f t="shared" si="16"/>
        <v>0</v>
      </c>
      <c r="J32" s="24"/>
      <c r="K32" s="24"/>
      <c r="L32" s="24"/>
      <c r="M32" s="24">
        <f>I32</f>
        <v>0</v>
      </c>
      <c r="N32" s="24">
        <f t="shared" si="16"/>
        <v>0</v>
      </c>
      <c r="O32" s="24">
        <f t="shared" si="16"/>
        <v>0</v>
      </c>
      <c r="P32" s="24"/>
    </row>
    <row r="33" spans="1:16" ht="15">
      <c r="A33" s="97"/>
      <c r="B33" s="101"/>
      <c r="C33" s="29" t="s">
        <v>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62.25" customHeight="1">
      <c r="A34" s="97"/>
      <c r="B34" s="101"/>
      <c r="C34" s="29" t="s">
        <v>3</v>
      </c>
      <c r="D34" s="30">
        <f aca="true" t="shared" si="17" ref="D34:O34">SUM(D32*D33)</f>
        <v>0</v>
      </c>
      <c r="E34" s="30">
        <f t="shared" si="17"/>
        <v>0</v>
      </c>
      <c r="F34" s="30">
        <f t="shared" si="17"/>
        <v>0</v>
      </c>
      <c r="G34" s="30">
        <f t="shared" si="17"/>
        <v>0</v>
      </c>
      <c r="H34" s="30">
        <f t="shared" si="17"/>
        <v>0</v>
      </c>
      <c r="I34" s="30">
        <f t="shared" si="17"/>
        <v>0</v>
      </c>
      <c r="J34" s="30"/>
      <c r="K34" s="30"/>
      <c r="L34" s="30"/>
      <c r="M34" s="30">
        <f t="shared" si="17"/>
        <v>0</v>
      </c>
      <c r="N34" s="30">
        <f t="shared" si="17"/>
        <v>0</v>
      </c>
      <c r="O34" s="30">
        <f t="shared" si="17"/>
        <v>0</v>
      </c>
      <c r="P34" s="30"/>
    </row>
    <row r="35" spans="1:16" ht="15">
      <c r="A35" s="97"/>
      <c r="B35" s="101" t="s">
        <v>35</v>
      </c>
      <c r="C35" s="29" t="s">
        <v>1</v>
      </c>
      <c r="D35" s="30"/>
      <c r="E35" s="30">
        <f>D35</f>
        <v>0</v>
      </c>
      <c r="F35" s="30">
        <f aca="true" t="shared" si="18" ref="F35:O35">E35</f>
        <v>0</v>
      </c>
      <c r="G35" s="30">
        <f t="shared" si="18"/>
        <v>0</v>
      </c>
      <c r="H35" s="30">
        <f t="shared" si="18"/>
        <v>0</v>
      </c>
      <c r="I35" s="30">
        <f t="shared" si="18"/>
        <v>0</v>
      </c>
      <c r="J35" s="30"/>
      <c r="K35" s="30"/>
      <c r="L35" s="30"/>
      <c r="M35" s="30">
        <f>I35</f>
        <v>0</v>
      </c>
      <c r="N35" s="30">
        <f t="shared" si="18"/>
        <v>0</v>
      </c>
      <c r="O35" s="30">
        <f t="shared" si="18"/>
        <v>0</v>
      </c>
      <c r="P35" s="30"/>
    </row>
    <row r="36" spans="1:16" ht="15">
      <c r="A36" s="97"/>
      <c r="B36" s="101"/>
      <c r="C36" s="29" t="s">
        <v>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.75" thickBot="1">
      <c r="A37" s="97"/>
      <c r="B37" s="101"/>
      <c r="C37" s="36" t="s">
        <v>3</v>
      </c>
      <c r="D37" s="37">
        <f aca="true" t="shared" si="19" ref="D37:O37">SUM(D35*D36)</f>
        <v>0</v>
      </c>
      <c r="E37" s="37">
        <f t="shared" si="19"/>
        <v>0</v>
      </c>
      <c r="F37" s="37">
        <f t="shared" si="19"/>
        <v>0</v>
      </c>
      <c r="G37" s="37">
        <f t="shared" si="19"/>
        <v>0</v>
      </c>
      <c r="H37" s="37">
        <f t="shared" si="19"/>
        <v>0</v>
      </c>
      <c r="I37" s="37">
        <f t="shared" si="19"/>
        <v>0</v>
      </c>
      <c r="J37" s="37"/>
      <c r="K37" s="37"/>
      <c r="L37" s="37"/>
      <c r="M37" s="37">
        <f t="shared" si="19"/>
        <v>0</v>
      </c>
      <c r="N37" s="37">
        <f t="shared" si="19"/>
        <v>0</v>
      </c>
      <c r="O37" s="43">
        <f t="shared" si="19"/>
        <v>0</v>
      </c>
      <c r="P37" s="43"/>
    </row>
    <row r="38" spans="1:16" ht="31.5" thickBot="1" thickTop="1">
      <c r="A38" s="97"/>
      <c r="B38" s="35"/>
      <c r="C38" s="41" t="s">
        <v>0</v>
      </c>
      <c r="D38" s="42">
        <f aca="true" t="shared" si="20" ref="D38:O38">SUM(D31+D34+D37)</f>
        <v>0</v>
      </c>
      <c r="E38" s="42">
        <f t="shared" si="20"/>
        <v>0</v>
      </c>
      <c r="F38" s="42">
        <f t="shared" si="20"/>
        <v>0</v>
      </c>
      <c r="G38" s="42">
        <f t="shared" si="20"/>
        <v>0</v>
      </c>
      <c r="H38" s="42">
        <f t="shared" si="20"/>
        <v>0</v>
      </c>
      <c r="I38" s="42">
        <f t="shared" si="20"/>
        <v>0</v>
      </c>
      <c r="J38" s="42">
        <f t="shared" si="20"/>
        <v>0</v>
      </c>
      <c r="K38" s="42">
        <f t="shared" si="20"/>
        <v>0</v>
      </c>
      <c r="L38" s="42">
        <f t="shared" si="20"/>
        <v>0</v>
      </c>
      <c r="M38" s="42">
        <f t="shared" si="20"/>
        <v>0</v>
      </c>
      <c r="N38" s="42">
        <f t="shared" si="20"/>
        <v>0</v>
      </c>
      <c r="O38" s="42">
        <f t="shared" si="20"/>
        <v>0</v>
      </c>
      <c r="P38" s="42"/>
    </row>
    <row r="39" spans="3:16" ht="30.75" thickTop="1">
      <c r="C39" s="31" t="s">
        <v>26</v>
      </c>
      <c r="D39" s="38">
        <f aca="true" t="shared" si="21" ref="D39:I39">SUM(D12+D25+D38)/3</f>
        <v>3.6999999999999997</v>
      </c>
      <c r="E39" s="38">
        <f t="shared" si="21"/>
        <v>330</v>
      </c>
      <c r="F39" s="38">
        <f t="shared" si="21"/>
        <v>0</v>
      </c>
      <c r="G39" s="38">
        <f t="shared" si="21"/>
        <v>0</v>
      </c>
      <c r="H39" s="38">
        <f t="shared" si="21"/>
        <v>0</v>
      </c>
      <c r="I39" s="38">
        <f t="shared" si="21"/>
        <v>0</v>
      </c>
      <c r="J39" s="38"/>
      <c r="K39" s="38"/>
      <c r="L39" s="38"/>
      <c r="M39" s="38">
        <f>SUM(M12+M25+M38)/3</f>
        <v>0</v>
      </c>
      <c r="N39" s="38">
        <f>SUM(N12+N25+N38)/3</f>
        <v>0</v>
      </c>
      <c r="O39" s="39">
        <f>SUM(O12+O25+O38)/3</f>
        <v>0</v>
      </c>
      <c r="P39" s="39">
        <f>SUM(P12+P25+P38)/3</f>
        <v>0</v>
      </c>
    </row>
    <row r="40" spans="3:16" ht="30.75" thickBot="1">
      <c r="C40" s="32" t="s">
        <v>28</v>
      </c>
      <c r="D40" s="33">
        <f aca="true" t="shared" si="22" ref="D40:I40">SUM(D12+D25+D38)</f>
        <v>11.1</v>
      </c>
      <c r="E40" s="33">
        <f t="shared" si="22"/>
        <v>990</v>
      </c>
      <c r="F40" s="33">
        <f t="shared" si="22"/>
        <v>0</v>
      </c>
      <c r="G40" s="33">
        <f t="shared" si="22"/>
        <v>0</v>
      </c>
      <c r="H40" s="33">
        <f t="shared" si="22"/>
        <v>0</v>
      </c>
      <c r="I40" s="33">
        <f t="shared" si="22"/>
        <v>0</v>
      </c>
      <c r="J40" s="33"/>
      <c r="K40" s="33"/>
      <c r="L40" s="33"/>
      <c r="M40" s="33">
        <f>SUM(M12+M25+M38)</f>
        <v>0</v>
      </c>
      <c r="N40" s="33">
        <f>SUM(N12+N25+N38)</f>
        <v>0</v>
      </c>
      <c r="O40" s="34">
        <f>SUM(O12+O25+O38)</f>
        <v>0</v>
      </c>
      <c r="P40" s="34">
        <f>SUM(P12+P25+P38)</f>
        <v>0</v>
      </c>
    </row>
    <row r="41" ht="15.75" thickTop="1"/>
  </sheetData>
  <sheetProtection/>
  <mergeCells count="12">
    <mergeCell ref="A29:A38"/>
    <mergeCell ref="B29:B31"/>
    <mergeCell ref="B32:B34"/>
    <mergeCell ref="B35:B37"/>
    <mergeCell ref="B19:B21"/>
    <mergeCell ref="B22:B24"/>
    <mergeCell ref="A3:A12"/>
    <mergeCell ref="B3:B5"/>
    <mergeCell ref="B6:B8"/>
    <mergeCell ref="B9:B11"/>
    <mergeCell ref="A16:A25"/>
    <mergeCell ref="B16:B18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Lura Rogers</cp:lastModifiedBy>
  <cp:lastPrinted>2016-02-09T23:22:05Z</cp:lastPrinted>
  <dcterms:created xsi:type="dcterms:W3CDTF">2012-03-05T13:08:53Z</dcterms:created>
  <dcterms:modified xsi:type="dcterms:W3CDTF">2016-02-10T13:12:36Z</dcterms:modified>
  <cp:category/>
  <cp:version/>
  <cp:contentType/>
  <cp:contentStatus/>
</cp:coreProperties>
</file>