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60" windowWidth="17868" windowHeight="10992" activeTab="1"/>
  </bookViews>
  <sheets>
    <sheet name="4-4" sheetId="1" r:id="rId1"/>
    <sheet name="4-6" sheetId="2" r:id="rId2"/>
    <sheet name="4-10" sheetId="3" r:id="rId3"/>
    <sheet name="5-4" sheetId="4" r:id="rId4"/>
    <sheet name="6-4" sheetId="5" r:id="rId5"/>
    <sheet name="7-4" sheetId="6" r:id="rId6"/>
    <sheet name="9-4" sheetId="7" r:id="rId7"/>
    <sheet name="Sheet3" sheetId="8" r:id="rId8"/>
  </sheets>
  <definedNames>
    <definedName name="_xlnm.Print_Area" localSheetId="2">'4-10'!$A$1:$T$80</definedName>
    <definedName name="_xlnm.Print_Area" localSheetId="0">'4-4'!$A$1:$T$50</definedName>
    <definedName name="_xlnm.Print_Area" localSheetId="4">'6-4'!$A$1:$Z$31</definedName>
    <definedName name="_xlnm.Print_Area" localSheetId="5">'7-4'!$A$1:$AC$31</definedName>
    <definedName name="_xlnm.Print_Area" localSheetId="6">'9-4'!$A$1:$AL$56</definedName>
  </definedNames>
  <calcPr fullCalcOnLoad="1"/>
</workbook>
</file>

<file path=xl/sharedStrings.xml><?xml version="1.0" encoding="utf-8"?>
<sst xmlns="http://schemas.openxmlformats.org/spreadsheetml/2006/main" count="929" uniqueCount="172">
  <si>
    <t>Total Points Awarded</t>
  </si>
  <si>
    <t>Weight Factor</t>
  </si>
  <si>
    <t>Ranking</t>
  </si>
  <si>
    <t>Point Subtotal</t>
  </si>
  <si>
    <t>Average Points Awarded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</si>
  <si>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</si>
  <si>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</si>
  <si>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</si>
  <si>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</si>
  <si>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</si>
  <si>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</si>
  <si>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</si>
  <si>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</si>
  <si>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</si>
  <si>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</si>
  <si>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</si>
  <si>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</si>
  <si>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</si>
  <si>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</si>
  <si>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</si>
  <si>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</si>
  <si>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</si>
  <si>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</si>
  <si>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</si>
  <si>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</si>
  <si>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</si>
  <si>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</si>
  <si>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</si>
  <si>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</si>
  <si>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</si>
  <si>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</si>
  <si>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</si>
  <si>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</si>
  <si>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</si>
  <si>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</si>
  <si>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</si>
  <si>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</si>
  <si>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</si>
  <si>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</si>
  <si>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</si>
  <si>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</si>
  <si>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</si>
  <si>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</si>
  <si>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</si>
  <si>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</si>
  <si>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</si>
  <si>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</si>
  <si>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</si>
  <si>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</si>
  <si>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</si>
  <si>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</si>
  <si>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</si>
  <si>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</si>
  <si>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</si>
  <si>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</si>
  <si>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</si>
  <si>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</si>
  <si>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</si>
  <si>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</si>
  <si>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</si>
  <si>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</si>
  <si>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</si>
  <si>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</si>
  <si>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</si>
  <si>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</si>
  <si>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</si>
  <si>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</si>
  <si>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</si>
  <si>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</si>
  <si>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</si>
  <si>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</si>
  <si>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</si>
  <si>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</si>
  <si>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Understands scope of project</t>
  </si>
  <si>
    <t>Staffing qualifications</t>
  </si>
  <si>
    <t>CITY OF FORT LAUDERDALE</t>
  </si>
  <si>
    <t>RFP EVALUATION COMMITTEE TABULATION</t>
  </si>
  <si>
    <t>RFP#</t>
  </si>
  <si>
    <t>TITLE:</t>
  </si>
  <si>
    <t>DATE:</t>
  </si>
  <si>
    <t>FINAL RANKING</t>
  </si>
  <si>
    <t>Meets City's objectives</t>
  </si>
  <si>
    <t>Product meets RFP requirements</t>
  </si>
  <si>
    <t>Support / Services</t>
  </si>
  <si>
    <t>References</t>
  </si>
  <si>
    <t>Years in Business</t>
  </si>
  <si>
    <t>Total Cost</t>
  </si>
  <si>
    <t>Monthly Service Charge</t>
  </si>
  <si>
    <t>Vendor #1</t>
  </si>
  <si>
    <t>Vendor #2</t>
  </si>
  <si>
    <t>Vendor #3</t>
  </si>
  <si>
    <t>Vendor #4</t>
  </si>
  <si>
    <t xml:space="preserve">Rater #1 - </t>
  </si>
  <si>
    <t xml:space="preserve">Rater #2 - </t>
  </si>
  <si>
    <t>Rater #3 -</t>
  </si>
  <si>
    <t xml:space="preserve">Rater #4 - </t>
  </si>
  <si>
    <t>Rater #5 -</t>
  </si>
  <si>
    <t>Local Vendor Preference</t>
  </si>
  <si>
    <t>Local Preference Deduction</t>
  </si>
  <si>
    <t>Total Final Score</t>
  </si>
  <si>
    <t>875-11864</t>
  </si>
  <si>
    <t>Curbside Recycling Collection Services</t>
  </si>
  <si>
    <t>Rater #1 - Nancy Gassman</t>
  </si>
  <si>
    <t>Operational Plan</t>
  </si>
  <si>
    <t>Resources and Availability Including Equipment</t>
  </si>
  <si>
    <t>Pricing</t>
  </si>
  <si>
    <t>Management Team</t>
  </si>
  <si>
    <t>References / Past Performance</t>
  </si>
  <si>
    <t>Rater #2 - Julie Leonard</t>
  </si>
  <si>
    <t>Rater #3 - Enrique Sanchez</t>
  </si>
  <si>
    <t>RFP EVALUATION COMMITTEE TABULATION - INITIAL RANKING</t>
  </si>
  <si>
    <t>565-11701</t>
  </si>
  <si>
    <t>Cemetery Trust Fund Services</t>
  </si>
  <si>
    <t>Rater #1 - S. Spates</t>
  </si>
  <si>
    <t>Understanding needs of City as presented in narrative proposal</t>
  </si>
  <si>
    <t>Total Project Cost for 5 years</t>
  </si>
  <si>
    <t>Rater #2 - J. Lowe</t>
  </si>
  <si>
    <t>Experience of firm, qualifications, past performances, references</t>
  </si>
  <si>
    <t>Green Cleaning</t>
  </si>
  <si>
    <t>Total Project Cost</t>
  </si>
  <si>
    <t>Rater #3 - P. Winston</t>
  </si>
  <si>
    <t>Rater #4 - V. Mowrey</t>
  </si>
  <si>
    <t>Rater #5 - M. Van Rees</t>
  </si>
  <si>
    <t>Total Combined Points</t>
  </si>
  <si>
    <t>565-11668</t>
  </si>
  <si>
    <t>JANITORIAL SERVICES, CITYWIDE</t>
  </si>
  <si>
    <t>Rater #1 - D. Smith</t>
  </si>
  <si>
    <t>Rater #2 - A. Battle</t>
  </si>
  <si>
    <t>Rater #3 - O. Huguet</t>
  </si>
  <si>
    <t>Rater #4 - C. Bean</t>
  </si>
  <si>
    <t>Rater #5 - S. Lee</t>
  </si>
  <si>
    <t>RFQ EVALUATION COMMITTEE TABULATION</t>
  </si>
  <si>
    <t>RFQ#</t>
  </si>
  <si>
    <t>871-11803</t>
  </si>
  <si>
    <t>Wayfinding Parking Signage and Marketing</t>
  </si>
  <si>
    <t>Rater #1 - Frank Castro</t>
  </si>
  <si>
    <t>Meets Technical Specifications</t>
  </si>
  <si>
    <t>Use of Sustainable Material</t>
  </si>
  <si>
    <t>Positive Reference Checks and Referrals</t>
  </si>
  <si>
    <t>Acceptable Portfolio Displaying Graphics and Marketing</t>
  </si>
  <si>
    <t>Extent of Experience in Working in Municipal Garages</t>
  </si>
  <si>
    <t>Previous Projects Completed</t>
  </si>
  <si>
    <t>Rater #2 - Alexandra Saiz</t>
  </si>
  <si>
    <t>Rater #3 - Carlton Harrison</t>
  </si>
  <si>
    <t xml:space="preserve">875-11675 </t>
  </si>
  <si>
    <t>Fast Forward Fort Lauderdale Design and Construction Manual</t>
  </si>
  <si>
    <t>Rater #1 - Debora Griner</t>
  </si>
  <si>
    <t>Understanding of the direction the City is taking for such services, as presented in the narrative proposal and the proposed method to accomplish the work required</t>
  </si>
  <si>
    <t>Experience and qualifications of the proposing firm, specifically the persons
proposed to provide the services</t>
  </si>
  <si>
    <t>Experience, qualifications and past performance of the proposing firm to develop
innovative and sustainable design and construction guidance and standards</t>
  </si>
  <si>
    <t>Experience in the actual production of a municipal design and construction manual</t>
  </si>
  <si>
    <t>Cost to the City</t>
  </si>
  <si>
    <t>Rater #2 - Ella Parker</t>
  </si>
  <si>
    <t>Rater #3 - Chris Bennett</t>
  </si>
  <si>
    <t>Investment philosophy and hypothetical investment</t>
  </si>
  <si>
    <t>Ability to produce meaningful reports</t>
  </si>
  <si>
    <t xml:space="preserve">            Qualifications and Experience of Firm </t>
  </si>
  <si>
    <t xml:space="preserve">Qualifications and Experience of Sub-Consultants / Project Team 
</t>
  </si>
  <si>
    <t>Approach to Scope of Work</t>
  </si>
  <si>
    <t xml:space="preserve"> Qualifications and Experience of Firm </t>
  </si>
  <si>
    <t xml:space="preserve">Qualifications and Experience of Sub-Consultants / Project Team </t>
  </si>
  <si>
    <t xml:space="preserve">History and Past Performance
</t>
  </si>
  <si>
    <t>Rater #3 - Irina T.</t>
  </si>
  <si>
    <t>R J Behar</t>
  </si>
  <si>
    <t>GHD</t>
  </si>
  <si>
    <t>Arcadis</t>
  </si>
  <si>
    <t>Rater #1 -  Steve H.</t>
  </si>
  <si>
    <t>Rater #2 - Scott T.</t>
  </si>
  <si>
    <t>12281-296</t>
  </si>
  <si>
    <t>Construction Management Services - WTP Disinfection System Replacement</t>
  </si>
  <si>
    <t>History and Past Performance</t>
  </si>
  <si>
    <t>RFQ EVALUATION COMMITTEE TABULATION - PRESENTATIONS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</si>
</sst>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0000_);_(&quot;$&quot;* \(#,##0.000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4" fillId="0" borderId="15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8" xfId="0" applyNumberForma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2" borderId="20" xfId="0" applyFont="1" applyFill="1" applyBorder="1" applyAlignment="1">
      <alignment wrapText="1"/>
    </xf>
    <xf numFmtId="2" fontId="3" fillId="0" borderId="21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2" fontId="3" fillId="0" borderId="2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6" fillId="0" borderId="24" xfId="0" applyNumberFormat="1" applyFont="1" applyFill="1" applyBorder="1" applyAlignment="1">
      <alignment/>
    </xf>
    <xf numFmtId="0" fontId="48" fillId="0" borderId="0" xfId="0" applyFont="1" applyAlignment="1" applyProtection="1">
      <alignment/>
      <protection/>
    </xf>
    <xf numFmtId="44" fontId="48" fillId="0" borderId="0" xfId="49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center"/>
      <protection/>
    </xf>
    <xf numFmtId="1" fontId="48" fillId="0" borderId="0" xfId="0" applyNumberFormat="1" applyFont="1" applyFill="1" applyAlignment="1" applyProtection="1">
      <alignment horizontal="center"/>
      <protection/>
    </xf>
    <xf numFmtId="44" fontId="48" fillId="0" borderId="0" xfId="49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6" xfId="0" applyFont="1" applyFill="1" applyBorder="1" applyAlignment="1" applyProtection="1">
      <alignment wrapText="1"/>
      <protection/>
    </xf>
    <xf numFmtId="2" fontId="48" fillId="0" borderId="27" xfId="0" applyNumberFormat="1" applyFont="1" applyFill="1" applyBorder="1" applyAlignment="1" applyProtection="1">
      <alignment horizontal="center"/>
      <protection/>
    </xf>
    <xf numFmtId="0" fontId="48" fillId="0" borderId="28" xfId="0" applyFont="1" applyFill="1" applyBorder="1" applyAlignment="1" applyProtection="1">
      <alignment horizontal="center"/>
      <protection locked="0"/>
    </xf>
    <xf numFmtId="2" fontId="48" fillId="0" borderId="29" xfId="0" applyNumberFormat="1" applyFont="1" applyFill="1" applyBorder="1" applyAlignment="1" applyProtection="1">
      <alignment horizontal="center"/>
      <protection/>
    </xf>
    <xf numFmtId="2" fontId="48" fillId="0" borderId="30" xfId="0" applyNumberFormat="1" applyFont="1" applyFill="1" applyBorder="1" applyAlignment="1" applyProtection="1">
      <alignment horizontal="center"/>
      <protection/>
    </xf>
    <xf numFmtId="2" fontId="9" fillId="0" borderId="26" xfId="0" applyNumberFormat="1" applyFont="1" applyFill="1" applyBorder="1" applyAlignment="1" applyProtection="1">
      <alignment horizontal="center"/>
      <protection/>
    </xf>
    <xf numFmtId="0" fontId="48" fillId="0" borderId="31" xfId="0" applyFont="1" applyFill="1" applyBorder="1" applyAlignment="1" applyProtection="1">
      <alignment wrapText="1"/>
      <protection/>
    </xf>
    <xf numFmtId="2" fontId="48" fillId="0" borderId="32" xfId="0" applyNumberFormat="1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/>
      <protection locked="0"/>
    </xf>
    <xf numFmtId="2" fontId="48" fillId="0" borderId="33" xfId="0" applyNumberFormat="1" applyFont="1" applyFill="1" applyBorder="1" applyAlignment="1" applyProtection="1">
      <alignment horizontal="center"/>
      <protection/>
    </xf>
    <xf numFmtId="2" fontId="48" fillId="0" borderId="17" xfId="0" applyNumberFormat="1" applyFont="1" applyFill="1" applyBorder="1" applyAlignment="1" applyProtection="1">
      <alignment horizontal="center"/>
      <protection/>
    </xf>
    <xf numFmtId="2" fontId="9" fillId="0" borderId="31" xfId="0" applyNumberFormat="1" applyFont="1" applyFill="1" applyBorder="1" applyAlignment="1" applyProtection="1">
      <alignment horizontal="center"/>
      <protection/>
    </xf>
    <xf numFmtId="0" fontId="48" fillId="0" borderId="31" xfId="0" applyFont="1" applyFill="1" applyBorder="1" applyAlignment="1" applyProtection="1">
      <alignment/>
      <protection/>
    </xf>
    <xf numFmtId="2" fontId="48" fillId="0" borderId="34" xfId="0" applyNumberFormat="1" applyFont="1" applyFill="1" applyBorder="1" applyAlignment="1" applyProtection="1">
      <alignment horizontal="center"/>
      <protection/>
    </xf>
    <xf numFmtId="0" fontId="48" fillId="0" borderId="35" xfId="0" applyFont="1" applyFill="1" applyBorder="1" applyAlignment="1" applyProtection="1">
      <alignment horizontal="center"/>
      <protection locked="0"/>
    </xf>
    <xf numFmtId="2" fontId="48" fillId="0" borderId="36" xfId="0" applyNumberFormat="1" applyFont="1" applyFill="1" applyBorder="1" applyAlignment="1" applyProtection="1">
      <alignment horizontal="center"/>
      <protection/>
    </xf>
    <xf numFmtId="2" fontId="48" fillId="0" borderId="37" xfId="0" applyNumberFormat="1" applyFont="1" applyFill="1" applyBorder="1" applyAlignment="1" applyProtection="1">
      <alignment horizontal="center"/>
      <protection/>
    </xf>
    <xf numFmtId="2" fontId="9" fillId="0" borderId="38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wrapText="1"/>
      <protection/>
    </xf>
    <xf numFmtId="1" fontId="48" fillId="0" borderId="0" xfId="0" applyNumberFormat="1" applyFont="1" applyFill="1" applyAlignment="1" applyProtection="1">
      <alignment/>
      <protection/>
    </xf>
    <xf numFmtId="0" fontId="48" fillId="0" borderId="39" xfId="0" applyFont="1" applyBorder="1" applyAlignment="1" applyProtection="1">
      <alignment textRotation="90"/>
      <protection/>
    </xf>
    <xf numFmtId="0" fontId="48" fillId="0" borderId="24" xfId="0" applyFont="1" applyBorder="1" applyAlignment="1" applyProtection="1">
      <alignment textRotation="90"/>
      <protection/>
    </xf>
    <xf numFmtId="0" fontId="48" fillId="0" borderId="40" xfId="0" applyFont="1" applyBorder="1" applyAlignment="1" applyProtection="1">
      <alignment textRotation="90"/>
      <protection/>
    </xf>
    <xf numFmtId="2" fontId="48" fillId="0" borderId="27" xfId="0" applyNumberFormat="1" applyFont="1" applyFill="1" applyBorder="1" applyAlignment="1" applyProtection="1">
      <alignment/>
      <protection/>
    </xf>
    <xf numFmtId="0" fontId="48" fillId="0" borderId="28" xfId="0" applyFont="1" applyFill="1" applyBorder="1" applyAlignment="1" applyProtection="1">
      <alignment/>
      <protection locked="0"/>
    </xf>
    <xf numFmtId="2" fontId="48" fillId="0" borderId="29" xfId="0" applyNumberFormat="1" applyFont="1" applyFill="1" applyBorder="1" applyAlignment="1" applyProtection="1">
      <alignment/>
      <protection/>
    </xf>
    <xf numFmtId="2" fontId="48" fillId="0" borderId="30" xfId="0" applyNumberFormat="1" applyFont="1" applyFill="1" applyBorder="1" applyAlignment="1" applyProtection="1">
      <alignment/>
      <protection/>
    </xf>
    <xf numFmtId="2" fontId="9" fillId="0" borderId="41" xfId="0" applyNumberFormat="1" applyFont="1" applyFill="1" applyBorder="1" applyAlignment="1" applyProtection="1">
      <alignment/>
      <protection/>
    </xf>
    <xf numFmtId="2" fontId="48" fillId="0" borderId="32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 locked="0"/>
    </xf>
    <xf numFmtId="2" fontId="48" fillId="0" borderId="33" xfId="0" applyNumberFormat="1" applyFont="1" applyFill="1" applyBorder="1" applyAlignment="1" applyProtection="1">
      <alignment/>
      <protection/>
    </xf>
    <xf numFmtId="2" fontId="48" fillId="0" borderId="17" xfId="0" applyNumberFormat="1" applyFont="1" applyFill="1" applyBorder="1" applyAlignment="1" applyProtection="1">
      <alignment/>
      <protection/>
    </xf>
    <xf numFmtId="1" fontId="48" fillId="0" borderId="10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2" fontId="9" fillId="0" borderId="42" xfId="0" applyNumberFormat="1" applyFont="1" applyFill="1" applyBorder="1" applyAlignment="1" applyProtection="1">
      <alignment/>
      <protection/>
    </xf>
    <xf numFmtId="2" fontId="48" fillId="0" borderId="43" xfId="0" applyNumberFormat="1" applyFont="1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 locked="0"/>
    </xf>
    <xf numFmtId="2" fontId="48" fillId="0" borderId="45" xfId="0" applyNumberFormat="1" applyFont="1" applyFill="1" applyBorder="1" applyAlignment="1" applyProtection="1">
      <alignment/>
      <protection/>
    </xf>
    <xf numFmtId="2" fontId="48" fillId="0" borderId="34" xfId="0" applyNumberFormat="1" applyFont="1" applyFill="1" applyBorder="1" applyAlignment="1" applyProtection="1">
      <alignment/>
      <protection/>
    </xf>
    <xf numFmtId="0" fontId="48" fillId="0" borderId="35" xfId="0" applyFont="1" applyFill="1" applyBorder="1" applyAlignment="1" applyProtection="1">
      <alignment/>
      <protection locked="0"/>
    </xf>
    <xf numFmtId="2" fontId="48" fillId="0" borderId="36" xfId="0" applyNumberFormat="1" applyFont="1" applyFill="1" applyBorder="1" applyAlignment="1" applyProtection="1">
      <alignment/>
      <protection/>
    </xf>
    <xf numFmtId="2" fontId="48" fillId="0" borderId="37" xfId="0" applyNumberFormat="1" applyFont="1" applyFill="1" applyBorder="1" applyAlignment="1" applyProtection="1">
      <alignment/>
      <protection/>
    </xf>
    <xf numFmtId="2" fontId="9" fillId="0" borderId="46" xfId="0" applyNumberFormat="1" applyFont="1" applyFill="1" applyBorder="1" applyAlignment="1" applyProtection="1">
      <alignment/>
      <protection/>
    </xf>
    <xf numFmtId="2" fontId="9" fillId="0" borderId="31" xfId="0" applyNumberFormat="1" applyFont="1" applyFill="1" applyBorder="1" applyAlignment="1" applyProtection="1">
      <alignment/>
      <protection/>
    </xf>
    <xf numFmtId="2" fontId="9" fillId="0" borderId="38" xfId="0" applyNumberFormat="1" applyFont="1" applyFill="1" applyBorder="1" applyAlignment="1" applyProtection="1">
      <alignment/>
      <protection/>
    </xf>
    <xf numFmtId="2" fontId="9" fillId="0" borderId="26" xfId="0" applyNumberFormat="1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 horizontal="center" textRotation="90" wrapText="1"/>
      <protection/>
    </xf>
    <xf numFmtId="0" fontId="9" fillId="34" borderId="48" xfId="0" applyFont="1" applyFill="1" applyBorder="1" applyAlignment="1" applyProtection="1">
      <alignment horizontal="center" textRotation="90" wrapText="1"/>
      <protection/>
    </xf>
    <xf numFmtId="10" fontId="48" fillId="0" borderId="0" xfId="0" applyNumberFormat="1" applyFont="1" applyAlignment="1" applyProtection="1">
      <alignment/>
      <protection/>
    </xf>
    <xf numFmtId="10" fontId="48" fillId="0" borderId="0" xfId="0" applyNumberFormat="1" applyFont="1" applyFill="1" applyAlignment="1" applyProtection="1">
      <alignment/>
      <protection/>
    </xf>
    <xf numFmtId="0" fontId="49" fillId="0" borderId="49" xfId="0" applyFont="1" applyBorder="1" applyAlignment="1" applyProtection="1">
      <alignment textRotation="90" wrapText="1"/>
      <protection/>
    </xf>
    <xf numFmtId="10" fontId="49" fillId="0" borderId="50" xfId="0" applyNumberFormat="1" applyFont="1" applyBorder="1" applyAlignment="1" applyProtection="1">
      <alignment textRotation="90" wrapText="1"/>
      <protection/>
    </xf>
    <xf numFmtId="0" fontId="49" fillId="0" borderId="51" xfId="0" applyFont="1" applyBorder="1" applyAlignment="1" applyProtection="1">
      <alignment textRotation="90"/>
      <protection/>
    </xf>
    <xf numFmtId="9" fontId="48" fillId="0" borderId="10" xfId="0" applyNumberFormat="1" applyFont="1" applyBorder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52" xfId="0" applyFont="1" applyBorder="1" applyAlignment="1" applyProtection="1">
      <alignment/>
      <protection/>
    </xf>
    <xf numFmtId="9" fontId="48" fillId="0" borderId="18" xfId="0" applyNumberFormat="1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0" fontId="48" fillId="0" borderId="0" xfId="0" applyNumberFormat="1" applyFont="1" applyBorder="1" applyAlignment="1" applyProtection="1">
      <alignment/>
      <protection/>
    </xf>
    <xf numFmtId="44" fontId="49" fillId="0" borderId="50" xfId="49" applyFont="1" applyBorder="1" applyAlignment="1" applyProtection="1">
      <alignment horizontal="center" textRotation="90" wrapText="1"/>
      <protection/>
    </xf>
    <xf numFmtId="0" fontId="48" fillId="0" borderId="10" xfId="0" applyNumberFormat="1" applyFont="1" applyBorder="1" applyAlignment="1" applyProtection="1">
      <alignment/>
      <protection/>
    </xf>
    <xf numFmtId="0" fontId="48" fillId="0" borderId="18" xfId="0" applyNumberFormat="1" applyFont="1" applyBorder="1" applyAlignment="1" applyProtection="1">
      <alignment/>
      <protection/>
    </xf>
    <xf numFmtId="44" fontId="48" fillId="0" borderId="23" xfId="49" applyFont="1" applyBorder="1" applyAlignment="1" applyProtection="1">
      <alignment/>
      <protection/>
    </xf>
    <xf numFmtId="44" fontId="48" fillId="0" borderId="17" xfId="49" applyFont="1" applyBorder="1" applyAlignment="1" applyProtection="1">
      <alignment/>
      <protection/>
    </xf>
    <xf numFmtId="10" fontId="48" fillId="0" borderId="10" xfId="0" applyNumberFormat="1" applyFont="1" applyBorder="1" applyAlignment="1" applyProtection="1">
      <alignment/>
      <protection/>
    </xf>
    <xf numFmtId="0" fontId="48" fillId="0" borderId="38" xfId="0" applyFont="1" applyBorder="1" applyAlignment="1" applyProtection="1">
      <alignment/>
      <protection/>
    </xf>
    <xf numFmtId="44" fontId="48" fillId="0" borderId="0" xfId="49" applyFont="1" applyBorder="1" applyAlignment="1" applyProtection="1">
      <alignment/>
      <protection/>
    </xf>
    <xf numFmtId="0" fontId="48" fillId="0" borderId="53" xfId="0" applyFont="1" applyBorder="1" applyAlignment="1" applyProtection="1">
      <alignment/>
      <protection/>
    </xf>
    <xf numFmtId="0" fontId="48" fillId="0" borderId="54" xfId="0" applyFont="1" applyBorder="1" applyAlignment="1" applyProtection="1">
      <alignment textRotation="90"/>
      <protection/>
    </xf>
    <xf numFmtId="0" fontId="48" fillId="0" borderId="11" xfId="0" applyFont="1" applyBorder="1" applyAlignment="1" applyProtection="1">
      <alignment textRotation="90"/>
      <protection/>
    </xf>
    <xf numFmtId="0" fontId="48" fillId="0" borderId="55" xfId="0" applyFont="1" applyBorder="1" applyAlignment="1" applyProtection="1">
      <alignment textRotation="90"/>
      <protection/>
    </xf>
    <xf numFmtId="0" fontId="48" fillId="0" borderId="17" xfId="0" applyFont="1" applyFill="1" applyBorder="1" applyAlignment="1" applyProtection="1">
      <alignment/>
      <protection/>
    </xf>
    <xf numFmtId="0" fontId="10" fillId="35" borderId="17" xfId="59" applyFont="1" applyFill="1" applyBorder="1" applyAlignment="1" applyProtection="1">
      <alignment horizontal="left"/>
      <protection/>
    </xf>
    <xf numFmtId="0" fontId="48" fillId="0" borderId="25" xfId="0" applyFont="1" applyFill="1" applyBorder="1" applyAlignment="1" applyProtection="1">
      <alignment/>
      <protection/>
    </xf>
    <xf numFmtId="2" fontId="48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/>
    </xf>
    <xf numFmtId="0" fontId="10" fillId="35" borderId="0" xfId="59" applyFont="1" applyFill="1" applyBorder="1" applyAlignment="1" applyProtection="1">
      <alignment horizontal="left"/>
      <protection/>
    </xf>
    <xf numFmtId="2" fontId="48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/>
    </xf>
    <xf numFmtId="0" fontId="49" fillId="0" borderId="50" xfId="0" applyFont="1" applyFill="1" applyBorder="1" applyAlignment="1" applyProtection="1">
      <alignment textRotation="90" wrapText="1"/>
      <protection/>
    </xf>
    <xf numFmtId="44" fontId="48" fillId="0" borderId="0" xfId="44" applyFont="1" applyFill="1" applyAlignment="1" applyProtection="1">
      <alignment/>
      <protection/>
    </xf>
    <xf numFmtId="2" fontId="48" fillId="0" borderId="56" xfId="0" applyNumberFormat="1" applyFont="1" applyFill="1" applyBorder="1" applyAlignment="1" applyProtection="1">
      <alignment/>
      <protection/>
    </xf>
    <xf numFmtId="0" fontId="48" fillId="0" borderId="32" xfId="0" applyFont="1" applyFill="1" applyBorder="1" applyAlignment="1" applyProtection="1">
      <alignment/>
      <protection/>
    </xf>
    <xf numFmtId="2" fontId="9" fillId="0" borderId="57" xfId="0" applyNumberFormat="1" applyFont="1" applyFill="1" applyBorder="1" applyAlignment="1" applyProtection="1">
      <alignment/>
      <protection/>
    </xf>
    <xf numFmtId="1" fontId="9" fillId="0" borderId="33" xfId="0" applyNumberFormat="1" applyFont="1" applyFill="1" applyBorder="1" applyAlignment="1" applyProtection="1">
      <alignment horizontal="center"/>
      <protection/>
    </xf>
    <xf numFmtId="2" fontId="9" fillId="0" borderId="58" xfId="0" applyNumberFormat="1" applyFont="1" applyFill="1" applyBorder="1" applyAlignment="1" applyProtection="1">
      <alignment/>
      <protection/>
    </xf>
    <xf numFmtId="2" fontId="9" fillId="0" borderId="44" xfId="0" applyNumberFormat="1" applyFont="1" applyFill="1" applyBorder="1" applyAlignment="1" applyProtection="1">
      <alignment/>
      <protection/>
    </xf>
    <xf numFmtId="1" fontId="9" fillId="0" borderId="59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1" fontId="9" fillId="0" borderId="31" xfId="0" applyNumberFormat="1" applyFont="1" applyFill="1" applyBorder="1" applyAlignment="1" applyProtection="1">
      <alignment horizontal="center"/>
      <protection/>
    </xf>
    <xf numFmtId="1" fontId="9" fillId="0" borderId="38" xfId="0" applyNumberFormat="1" applyFont="1" applyFill="1" applyBorder="1" applyAlignment="1" applyProtection="1">
      <alignment horizontal="center"/>
      <protection/>
    </xf>
    <xf numFmtId="0" fontId="9" fillId="6" borderId="47" xfId="0" applyFont="1" applyFill="1" applyBorder="1" applyAlignment="1" applyProtection="1">
      <alignment horizontal="center" textRotation="90" wrapText="1"/>
      <protection/>
    </xf>
    <xf numFmtId="1" fontId="9" fillId="0" borderId="26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 horizontal="left"/>
      <protection/>
    </xf>
    <xf numFmtId="2" fontId="48" fillId="0" borderId="59" xfId="0" applyNumberFormat="1" applyFont="1" applyFill="1" applyBorder="1" applyAlignment="1" applyProtection="1">
      <alignment/>
      <protection/>
    </xf>
    <xf numFmtId="0" fontId="9" fillId="34" borderId="60" xfId="0" applyFont="1" applyFill="1" applyBorder="1" applyAlignment="1" applyProtection="1">
      <alignment horizontal="center" textRotation="90" wrapText="1"/>
      <protection/>
    </xf>
    <xf numFmtId="0" fontId="48" fillId="0" borderId="54" xfId="0" applyFont="1" applyFill="1" applyBorder="1" applyAlignment="1" applyProtection="1">
      <alignment textRotation="90"/>
      <protection/>
    </xf>
    <xf numFmtId="0" fontId="4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48" fillId="0" borderId="46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 horizontal="center" vertical="center"/>
      <protection/>
    </xf>
    <xf numFmtId="0" fontId="48" fillId="0" borderId="54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textRotation="90"/>
      <protection/>
    </xf>
    <xf numFmtId="0" fontId="48" fillId="0" borderId="55" xfId="0" applyFont="1" applyFill="1" applyBorder="1" applyAlignment="1" applyProtection="1">
      <alignment textRotation="90"/>
      <protection/>
    </xf>
    <xf numFmtId="0" fontId="48" fillId="0" borderId="61" xfId="0" applyFont="1" applyFill="1" applyBorder="1" applyAlignment="1" applyProtection="1">
      <alignment textRotation="90"/>
      <protection/>
    </xf>
    <xf numFmtId="0" fontId="48" fillId="0" borderId="27" xfId="0" applyFont="1" applyFill="1" applyBorder="1" applyAlignment="1" applyProtection="1">
      <alignment textRotation="90"/>
      <protection/>
    </xf>
    <xf numFmtId="1" fontId="48" fillId="0" borderId="28" xfId="0" applyNumberFormat="1" applyFont="1" applyFill="1" applyBorder="1" applyAlignment="1" applyProtection="1">
      <alignment textRotation="90"/>
      <protection/>
    </xf>
    <xf numFmtId="0" fontId="48" fillId="0" borderId="29" xfId="0" applyFont="1" applyFill="1" applyBorder="1" applyAlignment="1" applyProtection="1">
      <alignment textRotation="90"/>
      <protection/>
    </xf>
    <xf numFmtId="0" fontId="10" fillId="0" borderId="17" xfId="59" applyFont="1" applyFill="1" applyBorder="1" applyAlignment="1" applyProtection="1">
      <alignment horizontal="left"/>
      <protection/>
    </xf>
    <xf numFmtId="0" fontId="48" fillId="0" borderId="28" xfId="0" applyFont="1" applyFill="1" applyBorder="1" applyAlignment="1" applyProtection="1">
      <alignment textRotation="90"/>
      <protection/>
    </xf>
    <xf numFmtId="2" fontId="48" fillId="0" borderId="0" xfId="0" applyNumberFormat="1" applyFont="1" applyFill="1" applyAlignment="1" applyProtection="1">
      <alignment/>
      <protection/>
    </xf>
    <xf numFmtId="165" fontId="49" fillId="0" borderId="10" xfId="62" applyNumberFormat="1" applyFont="1" applyFill="1" applyBorder="1" applyAlignment="1">
      <alignment/>
    </xf>
    <xf numFmtId="2" fontId="49" fillId="0" borderId="10" xfId="0" applyNumberFormat="1" applyFont="1" applyFill="1" applyBorder="1" applyAlignment="1" applyProtection="1">
      <alignment/>
      <protection/>
    </xf>
    <xf numFmtId="165" fontId="49" fillId="0" borderId="44" xfId="62" applyNumberFormat="1" applyFont="1" applyFill="1" applyBorder="1" applyAlignment="1">
      <alignment/>
    </xf>
    <xf numFmtId="2" fontId="49" fillId="0" borderId="44" xfId="0" applyNumberFormat="1" applyFont="1" applyFill="1" applyBorder="1" applyAlignment="1" applyProtection="1">
      <alignment/>
      <protection/>
    </xf>
    <xf numFmtId="0" fontId="48" fillId="0" borderId="54" xfId="0" applyFont="1" applyFill="1" applyBorder="1" applyAlignment="1" applyProtection="1">
      <alignment horizontal="center" vertical="center" wrapText="1"/>
      <protection/>
    </xf>
    <xf numFmtId="0" fontId="48" fillId="0" borderId="54" xfId="0" applyFont="1" applyFill="1" applyBorder="1" applyAlignment="1" applyProtection="1">
      <alignment textRotation="90" wrapText="1"/>
      <protection/>
    </xf>
    <xf numFmtId="0" fontId="48" fillId="0" borderId="11" xfId="0" applyFont="1" applyFill="1" applyBorder="1" applyAlignment="1" applyProtection="1">
      <alignment textRotation="90" wrapText="1"/>
      <protection/>
    </xf>
    <xf numFmtId="0" fontId="48" fillId="0" borderId="55" xfId="0" applyFont="1" applyFill="1" applyBorder="1" applyAlignment="1" applyProtection="1">
      <alignment textRotation="90" wrapText="1"/>
      <protection/>
    </xf>
    <xf numFmtId="0" fontId="48" fillId="0" borderId="61" xfId="0" applyFont="1" applyFill="1" applyBorder="1" applyAlignment="1" applyProtection="1">
      <alignment textRotation="90" wrapText="1"/>
      <protection/>
    </xf>
    <xf numFmtId="0" fontId="49" fillId="0" borderId="28" xfId="0" applyFont="1" applyFill="1" applyBorder="1" applyAlignment="1">
      <alignment textRotation="90" wrapText="1"/>
    </xf>
    <xf numFmtId="0" fontId="49" fillId="0" borderId="28" xfId="0" applyFont="1" applyFill="1" applyBorder="1" applyAlignment="1" applyProtection="1">
      <alignment textRotation="90" wrapText="1"/>
      <protection/>
    </xf>
    <xf numFmtId="0" fontId="48" fillId="0" borderId="0" xfId="0" applyFont="1" applyFill="1" applyAlignment="1" applyProtection="1">
      <alignment wrapText="1"/>
      <protection/>
    </xf>
    <xf numFmtId="0" fontId="48" fillId="0" borderId="0" xfId="0" applyFont="1" applyFill="1" applyAlignment="1">
      <alignment wrapText="1"/>
    </xf>
    <xf numFmtId="44" fontId="48" fillId="0" borderId="0" xfId="44" applyFont="1" applyFill="1" applyAlignment="1" applyProtection="1">
      <alignment wrapText="1"/>
      <protection/>
    </xf>
    <xf numFmtId="0" fontId="9" fillId="36" borderId="62" xfId="0" applyFont="1" applyFill="1" applyBorder="1" applyAlignment="1" applyProtection="1">
      <alignment horizontal="center" textRotation="90" wrapText="1"/>
      <protection/>
    </xf>
    <xf numFmtId="0" fontId="9" fillId="33" borderId="28" xfId="0" applyFont="1" applyFill="1" applyBorder="1" applyAlignment="1" applyProtection="1">
      <alignment horizontal="center" textRotation="90" wrapText="1"/>
      <protection/>
    </xf>
    <xf numFmtId="0" fontId="49" fillId="37" borderId="28" xfId="0" applyFont="1" applyFill="1" applyBorder="1" applyAlignment="1" applyProtection="1">
      <alignment textRotation="90" wrapText="1"/>
      <protection/>
    </xf>
    <xf numFmtId="0" fontId="9" fillId="6" borderId="29" xfId="0" applyFont="1" applyFill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48" fillId="0" borderId="47" xfId="0" applyFont="1" applyFill="1" applyBorder="1" applyAlignment="1" applyProtection="1">
      <alignment horizontal="center" vertical="center"/>
      <protection/>
    </xf>
    <xf numFmtId="0" fontId="48" fillId="0" borderId="39" xfId="0" applyFont="1" applyFill="1" applyBorder="1" applyAlignment="1" applyProtection="1">
      <alignment textRotation="90"/>
      <protection/>
    </xf>
    <xf numFmtId="0" fontId="48" fillId="0" borderId="24" xfId="0" applyFont="1" applyFill="1" applyBorder="1" applyAlignment="1" applyProtection="1">
      <alignment textRotation="90"/>
      <protection/>
    </xf>
    <xf numFmtId="0" fontId="48" fillId="0" borderId="40" xfId="0" applyFont="1" applyFill="1" applyBorder="1" applyAlignment="1" applyProtection="1">
      <alignment textRotation="90"/>
      <protection/>
    </xf>
    <xf numFmtId="0" fontId="48" fillId="0" borderId="63" xfId="0" applyFont="1" applyFill="1" applyBorder="1" applyAlignment="1" applyProtection="1">
      <alignment textRotation="90"/>
      <protection/>
    </xf>
    <xf numFmtId="0" fontId="48" fillId="0" borderId="64" xfId="0" applyFont="1" applyFill="1" applyBorder="1" applyAlignment="1" applyProtection="1">
      <alignment textRotation="90"/>
      <protection/>
    </xf>
    <xf numFmtId="0" fontId="48" fillId="0" borderId="65" xfId="0" applyFont="1" applyFill="1" applyBorder="1" applyAlignment="1" applyProtection="1">
      <alignment textRotation="90"/>
      <protection/>
    </xf>
    <xf numFmtId="0" fontId="48" fillId="0" borderId="66" xfId="0" applyFont="1" applyFill="1" applyBorder="1" applyAlignment="1" applyProtection="1">
      <alignment textRotation="90"/>
      <protection/>
    </xf>
    <xf numFmtId="0" fontId="10" fillId="0" borderId="67" xfId="59" applyFont="1" applyFill="1" applyBorder="1" applyAlignment="1" applyProtection="1">
      <alignment horizontal="left"/>
      <protection/>
    </xf>
    <xf numFmtId="0" fontId="49" fillId="0" borderId="26" xfId="0" applyFont="1" applyFill="1" applyBorder="1" applyAlignment="1">
      <alignment horizontal="center" textRotation="90" wrapText="1"/>
    </xf>
    <xf numFmtId="0" fontId="49" fillId="0" borderId="26" xfId="0" applyFont="1" applyFill="1" applyBorder="1" applyAlignment="1" applyProtection="1">
      <alignment horizontal="center" textRotation="90" wrapText="1"/>
      <protection/>
    </xf>
    <xf numFmtId="44" fontId="48" fillId="0" borderId="0" xfId="49" applyFont="1" applyFill="1" applyAlignment="1" applyProtection="1">
      <alignment wrapText="1"/>
      <protection/>
    </xf>
    <xf numFmtId="165" fontId="49" fillId="0" borderId="31" xfId="63" applyNumberFormat="1" applyFont="1" applyFill="1" applyBorder="1" applyAlignment="1">
      <alignment/>
    </xf>
    <xf numFmtId="2" fontId="49" fillId="0" borderId="31" xfId="0" applyNumberFormat="1" applyFont="1" applyFill="1" applyBorder="1" applyAlignment="1" applyProtection="1">
      <alignment/>
      <protection/>
    </xf>
    <xf numFmtId="165" fontId="49" fillId="0" borderId="38" xfId="63" applyNumberFormat="1" applyFont="1" applyFill="1" applyBorder="1" applyAlignment="1">
      <alignment/>
    </xf>
    <xf numFmtId="2" fontId="49" fillId="0" borderId="38" xfId="0" applyNumberFormat="1" applyFont="1" applyFill="1" applyBorder="1" applyAlignment="1" applyProtection="1">
      <alignment/>
      <protection/>
    </xf>
    <xf numFmtId="0" fontId="9" fillId="33" borderId="26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49" fillId="37" borderId="26" xfId="0" applyFont="1" applyFill="1" applyBorder="1" applyAlignment="1" applyProtection="1">
      <alignment horizontal="center" textRotation="90" wrapText="1"/>
      <protection/>
    </xf>
    <xf numFmtId="0" fontId="9" fillId="6" borderId="26" xfId="0" applyFont="1" applyFill="1" applyBorder="1" applyAlignment="1" applyProtection="1">
      <alignment horizontal="center" textRotation="90" wrapTex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wrapText="1"/>
      <protection/>
    </xf>
    <xf numFmtId="0" fontId="49" fillId="0" borderId="47" xfId="0" applyFont="1" applyFill="1" applyBorder="1" applyAlignment="1">
      <alignment horizontal="center" textRotation="90" wrapText="1"/>
    </xf>
    <xf numFmtId="0" fontId="49" fillId="0" borderId="47" xfId="0" applyFont="1" applyFill="1" applyBorder="1" applyAlignment="1" applyProtection="1">
      <alignment horizontal="center" textRotation="90" wrapText="1"/>
      <protection/>
    </xf>
    <xf numFmtId="165" fontId="49" fillId="0" borderId="26" xfId="63" applyNumberFormat="1" applyFont="1" applyFill="1" applyBorder="1" applyAlignment="1">
      <alignment/>
    </xf>
    <xf numFmtId="2" fontId="49" fillId="0" borderId="26" xfId="0" applyNumberFormat="1" applyFont="1" applyFill="1" applyBorder="1" applyAlignment="1" applyProtection="1">
      <alignment/>
      <protection/>
    </xf>
    <xf numFmtId="0" fontId="9" fillId="36" borderId="47" xfId="0" applyFont="1" applyFill="1" applyBorder="1" applyAlignment="1" applyProtection="1">
      <alignment horizontal="center" textRotation="90" wrapText="1"/>
      <protection/>
    </xf>
    <xf numFmtId="0" fontId="49" fillId="37" borderId="47" xfId="0" applyFont="1" applyFill="1" applyBorder="1" applyAlignment="1" applyProtection="1">
      <alignment horizontal="center" textRotation="90" wrapText="1"/>
      <protection/>
    </xf>
    <xf numFmtId="0" fontId="49" fillId="0" borderId="0" xfId="0" applyFont="1" applyFill="1" applyAlignment="1" applyProtection="1">
      <alignment horizontal="left"/>
      <protection/>
    </xf>
    <xf numFmtId="0" fontId="49" fillId="0" borderId="0" xfId="0" applyFont="1" applyFill="1" applyAlignment="1">
      <alignment horizontal="left"/>
    </xf>
    <xf numFmtId="0" fontId="48" fillId="0" borderId="39" xfId="0" applyFont="1" applyFill="1" applyBorder="1" applyAlignment="1" applyProtection="1">
      <alignment horizontal="center" textRotation="90"/>
      <protection/>
    </xf>
    <xf numFmtId="0" fontId="48" fillId="0" borderId="24" xfId="0" applyFont="1" applyFill="1" applyBorder="1" applyAlignment="1" applyProtection="1">
      <alignment horizontal="center" textRotation="90"/>
      <protection/>
    </xf>
    <xf numFmtId="0" fontId="48" fillId="0" borderId="40" xfId="0" applyFont="1" applyFill="1" applyBorder="1" applyAlignment="1" applyProtection="1">
      <alignment horizontal="center" textRotation="90"/>
      <protection/>
    </xf>
    <xf numFmtId="0" fontId="48" fillId="0" borderId="63" xfId="0" applyFont="1" applyFill="1" applyBorder="1" applyAlignment="1" applyProtection="1">
      <alignment horizontal="center" textRotation="90"/>
      <protection/>
    </xf>
    <xf numFmtId="0" fontId="48" fillId="0" borderId="64" xfId="0" applyFont="1" applyFill="1" applyBorder="1" applyAlignment="1" applyProtection="1">
      <alignment horizontal="center" textRotation="90"/>
      <protection/>
    </xf>
    <xf numFmtId="0" fontId="48" fillId="0" borderId="65" xfId="0" applyFont="1" applyFill="1" applyBorder="1" applyAlignment="1" applyProtection="1">
      <alignment horizontal="center" textRotation="90"/>
      <protection/>
    </xf>
    <xf numFmtId="0" fontId="48" fillId="0" borderId="66" xfId="0" applyFont="1" applyFill="1" applyBorder="1" applyAlignment="1" applyProtection="1">
      <alignment horizontal="center" textRotation="90"/>
      <protection/>
    </xf>
    <xf numFmtId="0" fontId="8" fillId="34" borderId="48" xfId="0" applyFont="1" applyFill="1" applyBorder="1" applyAlignment="1" applyProtection="1">
      <alignment horizontal="center" textRotation="90" wrapText="1"/>
      <protection/>
    </xf>
    <xf numFmtId="2" fontId="8" fillId="0" borderId="26" xfId="0" applyNumberFormat="1" applyFont="1" applyFill="1" applyBorder="1" applyAlignment="1" applyProtection="1">
      <alignment horizontal="center"/>
      <protection/>
    </xf>
    <xf numFmtId="2" fontId="8" fillId="0" borderId="31" xfId="0" applyNumberFormat="1" applyFont="1" applyFill="1" applyBorder="1" applyAlignment="1" applyProtection="1">
      <alignment horizontal="center"/>
      <protection/>
    </xf>
    <xf numFmtId="2" fontId="8" fillId="0" borderId="38" xfId="0" applyNumberFormat="1" applyFont="1" applyFill="1" applyBorder="1" applyAlignment="1" applyProtection="1">
      <alignment horizontal="center"/>
      <protection/>
    </xf>
    <xf numFmtId="0" fontId="48" fillId="0" borderId="68" xfId="0" applyFont="1" applyBorder="1" applyAlignment="1" applyProtection="1">
      <alignment horizontal="center" vertical="center"/>
      <protection/>
    </xf>
    <xf numFmtId="0" fontId="48" fillId="0" borderId="62" xfId="0" applyFont="1" applyFill="1" applyBorder="1" applyAlignment="1" applyProtection="1">
      <alignment/>
      <protection/>
    </xf>
    <xf numFmtId="0" fontId="48" fillId="0" borderId="57" xfId="0" applyFont="1" applyFill="1" applyBorder="1" applyAlignment="1" applyProtection="1">
      <alignment/>
      <protection/>
    </xf>
    <xf numFmtId="0" fontId="48" fillId="0" borderId="58" xfId="0" applyFont="1" applyFill="1" applyBorder="1" applyAlignment="1" applyProtection="1">
      <alignment/>
      <protection/>
    </xf>
    <xf numFmtId="2" fontId="9" fillId="0" borderId="69" xfId="0" applyNumberFormat="1" applyFont="1" applyFill="1" applyBorder="1" applyAlignment="1" applyProtection="1">
      <alignment/>
      <protection/>
    </xf>
    <xf numFmtId="0" fontId="48" fillId="0" borderId="27" xfId="0" applyFont="1" applyBorder="1" applyAlignment="1" applyProtection="1">
      <alignment/>
      <protection/>
    </xf>
    <xf numFmtId="9" fontId="48" fillId="0" borderId="28" xfId="0" applyNumberFormat="1" applyFont="1" applyBorder="1" applyAlignment="1" applyProtection="1">
      <alignment/>
      <protection/>
    </xf>
    <xf numFmtId="166" fontId="48" fillId="0" borderId="30" xfId="49" applyNumberFormat="1" applyFont="1" applyBorder="1" applyAlignment="1" applyProtection="1">
      <alignment/>
      <protection/>
    </xf>
    <xf numFmtId="0" fontId="48" fillId="0" borderId="26" xfId="0" applyNumberFormat="1" applyFont="1" applyBorder="1" applyAlignment="1" applyProtection="1">
      <alignment/>
      <protection/>
    </xf>
    <xf numFmtId="0" fontId="48" fillId="0" borderId="26" xfId="0" applyFont="1" applyBorder="1" applyAlignment="1" applyProtection="1">
      <alignment/>
      <protection/>
    </xf>
    <xf numFmtId="0" fontId="48" fillId="0" borderId="44" xfId="0" applyFont="1" applyBorder="1" applyAlignment="1" applyProtection="1">
      <alignment/>
      <protection/>
    </xf>
    <xf numFmtId="0" fontId="48" fillId="0" borderId="44" xfId="0" applyNumberFormat="1" applyFont="1" applyBorder="1" applyAlignment="1" applyProtection="1">
      <alignment/>
      <protection/>
    </xf>
    <xf numFmtId="9" fontId="48" fillId="0" borderId="44" xfId="0" applyNumberFormat="1" applyFont="1" applyBorder="1" applyAlignment="1" applyProtection="1">
      <alignment/>
      <protection/>
    </xf>
    <xf numFmtId="44" fontId="48" fillId="0" borderId="45" xfId="49" applyFont="1" applyBorder="1" applyAlignment="1" applyProtection="1">
      <alignment/>
      <protection/>
    </xf>
    <xf numFmtId="2" fontId="48" fillId="0" borderId="28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0" fontId="48" fillId="0" borderId="0" xfId="0" applyNumberFormat="1" applyFont="1" applyAlignment="1" applyProtection="1">
      <alignment/>
      <protection/>
    </xf>
    <xf numFmtId="0" fontId="48" fillId="0" borderId="0" xfId="63" applyNumberFormat="1" applyFont="1" applyAlignment="1" applyProtection="1">
      <alignment/>
      <protection/>
    </xf>
    <xf numFmtId="0" fontId="48" fillId="0" borderId="0" xfId="0" applyNumberFormat="1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10" fontId="48" fillId="0" borderId="0" xfId="0" applyNumberFormat="1" applyFont="1" applyFill="1" applyAlignment="1" applyProtection="1">
      <alignment/>
      <protection/>
    </xf>
    <xf numFmtId="0" fontId="48" fillId="0" borderId="0" xfId="63" applyNumberFormat="1" applyFon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8" fillId="0" borderId="53" xfId="0" applyFont="1" applyBorder="1" applyAlignment="1" applyProtection="1">
      <alignment/>
      <protection/>
    </xf>
    <xf numFmtId="0" fontId="48" fillId="0" borderId="25" xfId="0" applyFont="1" applyBorder="1" applyAlignment="1" applyProtection="1">
      <alignment horizontal="center"/>
      <protection/>
    </xf>
    <xf numFmtId="0" fontId="48" fillId="0" borderId="70" xfId="0" applyFont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/>
      <protection/>
    </xf>
    <xf numFmtId="2" fontId="48" fillId="0" borderId="32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 locked="0"/>
    </xf>
    <xf numFmtId="2" fontId="48" fillId="0" borderId="33" xfId="0" applyNumberFormat="1" applyFont="1" applyFill="1" applyBorder="1" applyAlignment="1" applyProtection="1">
      <alignment/>
      <protection/>
    </xf>
    <xf numFmtId="2" fontId="9" fillId="0" borderId="42" xfId="0" applyNumberFormat="1" applyFont="1" applyFill="1" applyBorder="1" applyAlignment="1" applyProtection="1">
      <alignment/>
      <protection/>
    </xf>
    <xf numFmtId="2" fontId="9" fillId="0" borderId="56" xfId="0" applyNumberFormat="1" applyFont="1" applyFill="1" applyBorder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9" fontId="48" fillId="0" borderId="10" xfId="0" applyNumberFormat="1" applyFont="1" applyBorder="1" applyAlignment="1" applyProtection="1">
      <alignment/>
      <protection/>
    </xf>
    <xf numFmtId="0" fontId="48" fillId="0" borderId="17" xfId="63" applyNumberFormat="1" applyFont="1" applyBorder="1" applyAlignment="1" applyProtection="1">
      <alignment/>
      <protection/>
    </xf>
    <xf numFmtId="0" fontId="48" fillId="0" borderId="31" xfId="0" applyNumberFormat="1" applyFont="1" applyBorder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52" xfId="0" applyFont="1" applyBorder="1" applyAlignment="1" applyProtection="1">
      <alignment/>
      <protection/>
    </xf>
    <xf numFmtId="2" fontId="48" fillId="0" borderId="18" xfId="0" applyNumberFormat="1" applyFont="1" applyBorder="1" applyAlignment="1" applyProtection="1">
      <alignment/>
      <protection/>
    </xf>
    <xf numFmtId="9" fontId="48" fillId="0" borderId="18" xfId="0" applyNumberFormat="1" applyFont="1" applyBorder="1" applyAlignment="1" applyProtection="1">
      <alignment/>
      <protection/>
    </xf>
    <xf numFmtId="0" fontId="48" fillId="0" borderId="23" xfId="63" applyNumberFormat="1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0" fontId="48" fillId="0" borderId="0" xfId="0" applyNumberFormat="1" applyFont="1" applyBorder="1" applyAlignment="1" applyProtection="1">
      <alignment/>
      <protection/>
    </xf>
    <xf numFmtId="0" fontId="48" fillId="0" borderId="0" xfId="63" applyNumberFormat="1" applyFont="1" applyBorder="1" applyAlignment="1" applyProtection="1">
      <alignment/>
      <protection/>
    </xf>
    <xf numFmtId="0" fontId="48" fillId="0" borderId="70" xfId="0" applyFont="1" applyBorder="1" applyAlignment="1" applyProtection="1">
      <alignment horizontal="center" wrapText="1"/>
      <protection/>
    </xf>
    <xf numFmtId="0" fontId="48" fillId="0" borderId="54" xfId="0" applyFont="1" applyBorder="1" applyAlignment="1" applyProtection="1">
      <alignment textRotation="90" wrapText="1"/>
      <protection/>
    </xf>
    <xf numFmtId="0" fontId="48" fillId="0" borderId="11" xfId="0" applyFont="1" applyBorder="1" applyAlignment="1" applyProtection="1">
      <alignment textRotation="90" wrapText="1"/>
      <protection/>
    </xf>
    <xf numFmtId="0" fontId="48" fillId="0" borderId="55" xfId="0" applyFont="1" applyBorder="1" applyAlignment="1" applyProtection="1">
      <alignment textRotation="90" wrapText="1"/>
      <protection/>
    </xf>
    <xf numFmtId="0" fontId="49" fillId="37" borderId="51" xfId="0" applyNumberFormat="1" applyFont="1" applyFill="1" applyBorder="1" applyAlignment="1" applyProtection="1">
      <alignment textRotation="90" wrapText="1"/>
      <protection/>
    </xf>
    <xf numFmtId="0" fontId="49" fillId="6" borderId="51" xfId="0" applyFont="1" applyFill="1" applyBorder="1" applyAlignment="1" applyProtection="1">
      <alignment textRotation="90" wrapText="1"/>
      <protection/>
    </xf>
    <xf numFmtId="0" fontId="48" fillId="0" borderId="54" xfId="0" applyFont="1" applyBorder="1" applyAlignment="1" applyProtection="1">
      <alignment/>
      <protection/>
    </xf>
    <xf numFmtId="0" fontId="49" fillId="36" borderId="47" xfId="0" applyFont="1" applyFill="1" applyBorder="1" applyAlignment="1" applyProtection="1">
      <alignment textRotation="90" wrapText="1"/>
      <protection/>
    </xf>
    <xf numFmtId="2" fontId="48" fillId="0" borderId="11" xfId="0" applyNumberFormat="1" applyFont="1" applyBorder="1" applyAlignment="1" applyProtection="1">
      <alignment/>
      <protection/>
    </xf>
    <xf numFmtId="0" fontId="49" fillId="33" borderId="47" xfId="0" applyFont="1" applyFill="1" applyBorder="1" applyAlignment="1" applyProtection="1">
      <alignment textRotation="90" wrapText="1"/>
      <protection/>
    </xf>
    <xf numFmtId="9" fontId="48" fillId="0" borderId="11" xfId="0" applyNumberFormat="1" applyFont="1" applyBorder="1" applyAlignment="1" applyProtection="1">
      <alignment/>
      <protection/>
    </xf>
    <xf numFmtId="10" fontId="49" fillId="0" borderId="47" xfId="0" applyNumberFormat="1" applyFont="1" applyFill="1" applyBorder="1" applyAlignment="1" applyProtection="1">
      <alignment textRotation="90" wrapText="1"/>
      <protection/>
    </xf>
    <xf numFmtId="0" fontId="48" fillId="0" borderId="61" xfId="63" applyNumberFormat="1" applyFont="1" applyBorder="1" applyAlignment="1" applyProtection="1">
      <alignment/>
      <protection/>
    </xf>
    <xf numFmtId="0" fontId="49" fillId="0" borderId="47" xfId="63" applyNumberFormat="1" applyFont="1" applyFill="1" applyBorder="1" applyAlignment="1" applyProtection="1">
      <alignment horizontal="center" textRotation="90" wrapText="1"/>
      <protection/>
    </xf>
    <xf numFmtId="0" fontId="50" fillId="0" borderId="0" xfId="0" applyFont="1" applyAlignment="1" applyProtection="1">
      <alignment/>
      <protection/>
    </xf>
    <xf numFmtId="0" fontId="48" fillId="0" borderId="0" xfId="63" applyNumberFormat="1" applyFont="1" applyAlignment="1" applyProtection="1">
      <alignment/>
      <protection/>
    </xf>
    <xf numFmtId="0" fontId="48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48" fillId="0" borderId="0" xfId="63" applyNumberFormat="1" applyFont="1" applyFill="1" applyAlignment="1" applyProtection="1">
      <alignment/>
      <protection/>
    </xf>
    <xf numFmtId="10" fontId="52" fillId="0" borderId="0" xfId="0" applyNumberFormat="1" applyFont="1" applyAlignment="1" applyProtection="1">
      <alignment/>
      <protection/>
    </xf>
    <xf numFmtId="0" fontId="52" fillId="0" borderId="0" xfId="63" applyNumberFormat="1" applyFont="1" applyAlignment="1" applyProtection="1">
      <alignment/>
      <protection/>
    </xf>
    <xf numFmtId="0" fontId="53" fillId="0" borderId="53" xfId="0" applyFont="1" applyBorder="1" applyAlignment="1" applyProtection="1">
      <alignment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10" fontId="53" fillId="0" borderId="0" xfId="0" applyNumberFormat="1" applyFont="1" applyAlignment="1" applyProtection="1">
      <alignment/>
      <protection/>
    </xf>
    <xf numFmtId="0" fontId="53" fillId="0" borderId="0" xfId="63" applyNumberFormat="1" applyFont="1" applyAlignment="1" applyProtection="1">
      <alignment/>
      <protection/>
    </xf>
    <xf numFmtId="0" fontId="10" fillId="35" borderId="57" xfId="59" applyFont="1" applyFill="1" applyBorder="1" applyAlignment="1" applyProtection="1">
      <alignment horizontal="left"/>
      <protection/>
    </xf>
    <xf numFmtId="0" fontId="52" fillId="0" borderId="25" xfId="0" applyFont="1" applyFill="1" applyBorder="1" applyAlignment="1" applyProtection="1">
      <alignment/>
      <protection/>
    </xf>
    <xf numFmtId="0" fontId="52" fillId="0" borderId="51" xfId="0" applyFont="1" applyBorder="1" applyAlignment="1" applyProtection="1">
      <alignment horizontal="center" vertical="center"/>
      <protection/>
    </xf>
    <xf numFmtId="0" fontId="49" fillId="38" borderId="51" xfId="0" applyFont="1" applyFill="1" applyBorder="1" applyAlignment="1" applyProtection="1">
      <alignment horizontal="center" textRotation="90" wrapText="1"/>
      <protection/>
    </xf>
    <xf numFmtId="0" fontId="49" fillId="33" borderId="51" xfId="0" applyFont="1" applyFill="1" applyBorder="1" applyAlignment="1" applyProtection="1">
      <alignment horizontal="center" textRotation="90" wrapText="1"/>
      <protection/>
    </xf>
    <xf numFmtId="10" fontId="49" fillId="0" borderId="51" xfId="0" applyNumberFormat="1" applyFont="1" applyBorder="1" applyAlignment="1" applyProtection="1">
      <alignment horizontal="center" textRotation="90" wrapText="1"/>
      <protection/>
    </xf>
    <xf numFmtId="0" fontId="49" fillId="0" borderId="50" xfId="63" applyNumberFormat="1" applyFont="1" applyBorder="1" applyAlignment="1" applyProtection="1">
      <alignment horizontal="center" textRotation="90" wrapText="1"/>
      <protection/>
    </xf>
    <xf numFmtId="0" fontId="49" fillId="6" borderId="51" xfId="0" applyFont="1" applyFill="1" applyBorder="1" applyAlignment="1" applyProtection="1">
      <alignment horizontal="center" textRotation="90"/>
      <protection/>
    </xf>
    <xf numFmtId="2" fontId="9" fillId="0" borderId="62" xfId="0" applyNumberFormat="1" applyFont="1" applyFill="1" applyBorder="1" applyAlignment="1" applyProtection="1">
      <alignment/>
      <protection/>
    </xf>
    <xf numFmtId="2" fontId="48" fillId="0" borderId="26" xfId="0" applyNumberFormat="1" applyFont="1" applyBorder="1" applyAlignment="1" applyProtection="1">
      <alignment/>
      <protection/>
    </xf>
    <xf numFmtId="9" fontId="48" fillId="0" borderId="26" xfId="0" applyNumberFormat="1" applyFont="1" applyBorder="1" applyAlignment="1" applyProtection="1">
      <alignment/>
      <protection/>
    </xf>
    <xf numFmtId="0" fontId="48" fillId="0" borderId="71" xfId="63" applyNumberFormat="1" applyFont="1" applyBorder="1" applyAlignment="1" applyProtection="1">
      <alignment/>
      <protection/>
    </xf>
    <xf numFmtId="2" fontId="48" fillId="0" borderId="31" xfId="0" applyNumberFormat="1" applyFont="1" applyBorder="1" applyAlignment="1" applyProtection="1">
      <alignment/>
      <protection/>
    </xf>
    <xf numFmtId="9" fontId="48" fillId="0" borderId="31" xfId="0" applyNumberFormat="1" applyFont="1" applyBorder="1" applyAlignment="1" applyProtection="1">
      <alignment/>
      <protection/>
    </xf>
    <xf numFmtId="0" fontId="48" fillId="0" borderId="72" xfId="63" applyNumberFormat="1" applyFont="1" applyBorder="1" applyAlignment="1" applyProtection="1">
      <alignment/>
      <protection/>
    </xf>
    <xf numFmtId="0" fontId="11" fillId="35" borderId="0" xfId="59" applyFont="1" applyFill="1" applyBorder="1" applyAlignment="1" applyProtection="1">
      <alignment horizontal="left"/>
      <protection/>
    </xf>
    <xf numFmtId="2" fontId="52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/>
    </xf>
    <xf numFmtId="0" fontId="48" fillId="0" borderId="0" xfId="63" applyNumberFormat="1" applyFont="1" applyBorder="1" applyAlignment="1" applyProtection="1">
      <alignment/>
      <protection/>
    </xf>
    <xf numFmtId="0" fontId="48" fillId="0" borderId="53" xfId="0" applyFont="1" applyFill="1" applyBorder="1" applyAlignment="1" applyProtection="1">
      <alignment horizontal="center"/>
      <protection/>
    </xf>
    <xf numFmtId="0" fontId="48" fillId="0" borderId="73" xfId="0" applyFont="1" applyFill="1" applyBorder="1" applyAlignment="1" applyProtection="1">
      <alignment horizontal="center"/>
      <protection/>
    </xf>
    <xf numFmtId="0" fontId="48" fillId="0" borderId="25" xfId="0" applyFont="1" applyFill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wrapText="1"/>
      <protection/>
    </xf>
    <xf numFmtId="0" fontId="8" fillId="0" borderId="73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14" fontId="48" fillId="0" borderId="0" xfId="0" applyNumberFormat="1" applyFont="1" applyFill="1" applyAlignment="1" applyProtection="1">
      <alignment horizontal="left"/>
      <protection/>
    </xf>
    <xf numFmtId="14" fontId="52" fillId="0" borderId="0" xfId="0" applyNumberFormat="1" applyFont="1" applyFill="1" applyAlignment="1" applyProtection="1">
      <alignment horizontal="left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2" fillId="0" borderId="53" xfId="0" applyFont="1" applyFill="1" applyBorder="1" applyAlignment="1" applyProtection="1">
      <alignment horizontal="center"/>
      <protection/>
    </xf>
    <xf numFmtId="0" fontId="52" fillId="0" borderId="73" xfId="0" applyFont="1" applyFill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14" fontId="49" fillId="0" borderId="0" xfId="0" applyNumberFormat="1" applyFont="1" applyFill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center" wrapText="1"/>
      <protection/>
    </xf>
    <xf numFmtId="0" fontId="8" fillId="0" borderId="73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104775</xdr:rowOff>
    </xdr:from>
    <xdr:to>
      <xdr:col>0</xdr:col>
      <xdr:colOff>1962150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</xdr:row>
      <xdr:rowOff>19050</xdr:rowOff>
    </xdr:from>
    <xdr:to>
      <xdr:col>0</xdr:col>
      <xdr:colOff>1933575</xdr:colOff>
      <xdr:row>4</xdr:row>
      <xdr:rowOff>161925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0002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104775</xdr:rowOff>
    </xdr:from>
    <xdr:to>
      <xdr:col>0</xdr:col>
      <xdr:colOff>1962150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209550</xdr:rowOff>
    </xdr:from>
    <xdr:to>
      <xdr:col>0</xdr:col>
      <xdr:colOff>2447925</xdr:colOff>
      <xdr:row>6</xdr:row>
      <xdr:rowOff>200025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9550"/>
          <a:ext cx="1457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209550</xdr:rowOff>
    </xdr:from>
    <xdr:to>
      <xdr:col>0</xdr:col>
      <xdr:colOff>2447925</xdr:colOff>
      <xdr:row>6</xdr:row>
      <xdr:rowOff>200025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9550"/>
          <a:ext cx="1457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209550</xdr:rowOff>
    </xdr:from>
    <xdr:to>
      <xdr:col>0</xdr:col>
      <xdr:colOff>2447925</xdr:colOff>
      <xdr:row>6</xdr:row>
      <xdr:rowOff>200025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09550"/>
          <a:ext cx="1457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171450</xdr:rowOff>
    </xdr:from>
    <xdr:to>
      <xdr:col>0</xdr:col>
      <xdr:colOff>1962150</xdr:colOff>
      <xdr:row>5</xdr:row>
      <xdr:rowOff>19050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6192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view="pageBreakPreview" zoomScaleNormal="130" zoomScaleSheetLayoutView="100" zoomScalePageLayoutView="0" workbookViewId="0" topLeftCell="A31">
      <selection activeCell="N36" sqref="N36"/>
    </sheetView>
  </sheetViews>
  <sheetFormatPr defaultColWidth="9.140625" defaultRowHeight="15"/>
  <cols>
    <col min="1" max="1" width="30.7109375" style="224" customWidth="1"/>
    <col min="2" max="14" width="6.7109375" style="224" customWidth="1"/>
    <col min="15" max="15" width="6.00390625" style="224" customWidth="1"/>
    <col min="16" max="16" width="6.140625" style="224" customWidth="1"/>
    <col min="17" max="17" width="5.8515625" style="225" customWidth="1"/>
    <col min="18" max="18" width="8.8515625" style="226" bestFit="1" customWidth="1"/>
    <col min="19" max="19" width="6.28125" style="227" bestFit="1" customWidth="1"/>
    <col min="20" max="20" width="6.28125" style="224" bestFit="1" customWidth="1"/>
    <col min="21" max="16384" width="9.140625" style="224" customWidth="1"/>
  </cols>
  <sheetData>
    <row r="2" ht="13.5">
      <c r="B2" s="224" t="s">
        <v>75</v>
      </c>
    </row>
    <row r="3" ht="13.5">
      <c r="B3" s="224" t="s">
        <v>110</v>
      </c>
    </row>
    <row r="5" spans="2:4" ht="13.5">
      <c r="B5" s="224" t="s">
        <v>77</v>
      </c>
      <c r="D5" s="224" t="s">
        <v>111</v>
      </c>
    </row>
    <row r="6" spans="2:19" s="228" customFormat="1" ht="13.5">
      <c r="B6" s="228" t="s">
        <v>78</v>
      </c>
      <c r="D6" s="228" t="s">
        <v>112</v>
      </c>
      <c r="Q6" s="229"/>
      <c r="R6" s="230"/>
      <c r="S6" s="231"/>
    </row>
    <row r="7" spans="2:19" s="228" customFormat="1" ht="13.5">
      <c r="B7" s="228" t="s">
        <v>79</v>
      </c>
      <c r="D7" s="313">
        <v>42458</v>
      </c>
      <c r="E7" s="313"/>
      <c r="F7" s="313"/>
      <c r="Q7" s="229"/>
      <c r="R7" s="230"/>
      <c r="S7" s="231"/>
    </row>
    <row r="8" spans="17:19" s="228" customFormat="1" ht="13.5">
      <c r="Q8" s="229"/>
      <c r="R8" s="230"/>
      <c r="S8" s="231"/>
    </row>
    <row r="9" spans="17:19" s="228" customFormat="1" ht="14.25" thickBot="1">
      <c r="Q9" s="229"/>
      <c r="R9" s="230"/>
      <c r="S9" s="231"/>
    </row>
    <row r="10" spans="1:14" ht="15.75" customHeight="1" thickBot="1">
      <c r="A10" s="232"/>
      <c r="B10" s="307" t="s">
        <v>113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/>
    </row>
    <row r="11" spans="1:14" ht="49.5" customHeight="1" thickBot="1">
      <c r="A11" s="233"/>
      <c r="B11" s="310" t="s">
        <v>114</v>
      </c>
      <c r="C11" s="311"/>
      <c r="D11" s="312"/>
      <c r="E11" s="310" t="s">
        <v>155</v>
      </c>
      <c r="F11" s="311"/>
      <c r="G11" s="312"/>
      <c r="H11" s="310" t="s">
        <v>154</v>
      </c>
      <c r="I11" s="311"/>
      <c r="J11" s="312"/>
      <c r="K11" s="310" t="s">
        <v>115</v>
      </c>
      <c r="L11" s="311"/>
      <c r="M11" s="312"/>
      <c r="N11" s="234"/>
    </row>
    <row r="12" spans="1:14" ht="71.25" customHeight="1">
      <c r="A12" s="235" t="s">
        <v>6</v>
      </c>
      <c r="B12" s="105" t="s">
        <v>1</v>
      </c>
      <c r="C12" s="106" t="s">
        <v>2</v>
      </c>
      <c r="D12" s="107" t="s">
        <v>3</v>
      </c>
      <c r="E12" s="105" t="s">
        <v>1</v>
      </c>
      <c r="F12" s="106" t="s">
        <v>2</v>
      </c>
      <c r="G12" s="107" t="s">
        <v>3</v>
      </c>
      <c r="H12" s="105" t="s">
        <v>1</v>
      </c>
      <c r="I12" s="106" t="s">
        <v>2</v>
      </c>
      <c r="J12" s="107" t="s">
        <v>3</v>
      </c>
      <c r="K12" s="105" t="s">
        <v>1</v>
      </c>
      <c r="L12" s="106" t="s">
        <v>2</v>
      </c>
      <c r="M12" s="107" t="s">
        <v>3</v>
      </c>
      <c r="N12" s="133" t="s">
        <v>0</v>
      </c>
    </row>
    <row r="13" spans="1:14" ht="13.5">
      <c r="A13" s="236"/>
      <c r="B13" s="237">
        <v>0.3</v>
      </c>
      <c r="C13" s="238"/>
      <c r="D13" s="239">
        <f>SUM(B13*C13)</f>
        <v>0</v>
      </c>
      <c r="E13" s="237">
        <v>0.2</v>
      </c>
      <c r="F13" s="238"/>
      <c r="G13" s="239">
        <f>SUM(E13*F13)</f>
        <v>0</v>
      </c>
      <c r="H13" s="237">
        <v>0.2</v>
      </c>
      <c r="I13" s="238"/>
      <c r="J13" s="239">
        <f>SUM(H13*I13)</f>
        <v>0</v>
      </c>
      <c r="K13" s="237">
        <v>0.3</v>
      </c>
      <c r="L13" s="238"/>
      <c r="M13" s="239">
        <f>SUM(K13*L13)</f>
        <v>0</v>
      </c>
      <c r="N13" s="240">
        <f>SUM(D13+G13+J13+M13)</f>
        <v>0</v>
      </c>
    </row>
    <row r="14" spans="1:14" ht="13.5">
      <c r="A14" s="109"/>
      <c r="B14" s="237">
        <v>0.3</v>
      </c>
      <c r="C14" s="238"/>
      <c r="D14" s="239">
        <f>SUM(B14*C14)</f>
        <v>0</v>
      </c>
      <c r="E14" s="237">
        <v>0.2</v>
      </c>
      <c r="F14" s="238"/>
      <c r="G14" s="239">
        <f>SUM(E14*F14)</f>
        <v>0</v>
      </c>
      <c r="H14" s="237">
        <v>0.2</v>
      </c>
      <c r="I14" s="238"/>
      <c r="J14" s="239">
        <f>SUM(H14*I14)</f>
        <v>0</v>
      </c>
      <c r="K14" s="237">
        <v>0.3</v>
      </c>
      <c r="L14" s="238"/>
      <c r="M14" s="239">
        <f>SUM(K14*L14)</f>
        <v>0</v>
      </c>
      <c r="N14" s="240">
        <f>SUM(D14+G14+J14+M14)</f>
        <v>0</v>
      </c>
    </row>
    <row r="15" spans="1:14" ht="13.5">
      <c r="A15" s="109"/>
      <c r="B15" s="237">
        <v>0.3</v>
      </c>
      <c r="C15" s="238"/>
      <c r="D15" s="239">
        <f>SUM(B15*C15)</f>
        <v>0</v>
      </c>
      <c r="E15" s="237">
        <v>0.2</v>
      </c>
      <c r="F15" s="238"/>
      <c r="G15" s="239">
        <f>SUM(E15*F15)</f>
        <v>0</v>
      </c>
      <c r="H15" s="237">
        <v>0.2</v>
      </c>
      <c r="I15" s="238"/>
      <c r="J15" s="239">
        <f>SUM(H15*I15)</f>
        <v>0</v>
      </c>
      <c r="K15" s="237">
        <v>0.3</v>
      </c>
      <c r="L15" s="238"/>
      <c r="M15" s="239">
        <f>SUM(K15*L15)</f>
        <v>0</v>
      </c>
      <c r="N15" s="241">
        <f>SUM(D15+G15+J15+M15)</f>
        <v>0</v>
      </c>
    </row>
    <row r="16" spans="1:14" ht="13.5">
      <c r="A16" s="109"/>
      <c r="B16" s="237">
        <v>0.3</v>
      </c>
      <c r="C16" s="238"/>
      <c r="D16" s="239">
        <f>SUM(B16*C16)</f>
        <v>0</v>
      </c>
      <c r="E16" s="237">
        <v>0.2</v>
      </c>
      <c r="F16" s="238"/>
      <c r="G16" s="239">
        <f>SUM(E16*F16)</f>
        <v>0</v>
      </c>
      <c r="H16" s="237">
        <v>0.2</v>
      </c>
      <c r="I16" s="238"/>
      <c r="J16" s="239">
        <f>SUM(H16*I16)</f>
        <v>0</v>
      </c>
      <c r="K16" s="237">
        <v>0.3</v>
      </c>
      <c r="L16" s="238"/>
      <c r="M16" s="239">
        <f>SUM(K16*L16)</f>
        <v>0</v>
      </c>
      <c r="N16" s="241">
        <f>SUM(D16+G16+J16+M16)</f>
        <v>0</v>
      </c>
    </row>
    <row r="17" ht="14.25" thickBot="1"/>
    <row r="18" spans="2:14" ht="14.25" thickBot="1">
      <c r="B18" s="307" t="s">
        <v>116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110"/>
    </row>
    <row r="19" spans="1:14" ht="49.5" customHeight="1" thickBot="1">
      <c r="A19" s="233"/>
      <c r="B19" s="310" t="s">
        <v>114</v>
      </c>
      <c r="C19" s="311"/>
      <c r="D19" s="312"/>
      <c r="E19" s="310" t="s">
        <v>155</v>
      </c>
      <c r="F19" s="311"/>
      <c r="G19" s="312"/>
      <c r="H19" s="310" t="s">
        <v>154</v>
      </c>
      <c r="I19" s="311"/>
      <c r="J19" s="312"/>
      <c r="K19" s="310" t="s">
        <v>115</v>
      </c>
      <c r="L19" s="311"/>
      <c r="M19" s="312"/>
      <c r="N19" s="234"/>
    </row>
    <row r="20" spans="1:14" ht="73.5" customHeight="1">
      <c r="A20" s="235" t="s">
        <v>6</v>
      </c>
      <c r="B20" s="105" t="s">
        <v>1</v>
      </c>
      <c r="C20" s="106" t="s">
        <v>2</v>
      </c>
      <c r="D20" s="107" t="s">
        <v>3</v>
      </c>
      <c r="E20" s="105" t="s">
        <v>1</v>
      </c>
      <c r="F20" s="106" t="s">
        <v>2</v>
      </c>
      <c r="G20" s="107" t="s">
        <v>3</v>
      </c>
      <c r="H20" s="105" t="s">
        <v>1</v>
      </c>
      <c r="I20" s="106" t="s">
        <v>2</v>
      </c>
      <c r="J20" s="107" t="s">
        <v>3</v>
      </c>
      <c r="K20" s="105" t="s">
        <v>1</v>
      </c>
      <c r="L20" s="106" t="s">
        <v>2</v>
      </c>
      <c r="M20" s="107" t="s">
        <v>3</v>
      </c>
      <c r="N20" s="133" t="s">
        <v>0</v>
      </c>
    </row>
    <row r="21" spans="1:14" ht="13.5">
      <c r="A21" s="236"/>
      <c r="B21" s="237">
        <v>0.3</v>
      </c>
      <c r="C21" s="238"/>
      <c r="D21" s="239">
        <f>SUM(B21*C21)</f>
        <v>0</v>
      </c>
      <c r="E21" s="237">
        <v>0.2</v>
      </c>
      <c r="F21" s="238"/>
      <c r="G21" s="239">
        <f>SUM(E21*F21)</f>
        <v>0</v>
      </c>
      <c r="H21" s="237">
        <v>0.2</v>
      </c>
      <c r="I21" s="238"/>
      <c r="J21" s="239">
        <f>SUM(H21*I21)</f>
        <v>0</v>
      </c>
      <c r="K21" s="237">
        <v>0.3</v>
      </c>
      <c r="L21" s="238"/>
      <c r="M21" s="239">
        <f>SUM(K21*L21)</f>
        <v>0</v>
      </c>
      <c r="N21" s="240">
        <f>SUM(D21+G21+J21+M21)</f>
        <v>0</v>
      </c>
    </row>
    <row r="22" spans="1:14" ht="13.5">
      <c r="A22" s="109"/>
      <c r="B22" s="237">
        <v>0.3</v>
      </c>
      <c r="C22" s="238"/>
      <c r="D22" s="239">
        <f>SUM(B22*C22)</f>
        <v>0</v>
      </c>
      <c r="E22" s="237">
        <v>0.2</v>
      </c>
      <c r="F22" s="238"/>
      <c r="G22" s="239">
        <f>SUM(E22*F22)</f>
        <v>0</v>
      </c>
      <c r="H22" s="237">
        <v>0.2</v>
      </c>
      <c r="I22" s="238"/>
      <c r="J22" s="239">
        <f>SUM(H22*I22)</f>
        <v>0</v>
      </c>
      <c r="K22" s="237">
        <v>0.3</v>
      </c>
      <c r="L22" s="238"/>
      <c r="M22" s="239">
        <f>SUM(K22*L22)</f>
        <v>0</v>
      </c>
      <c r="N22" s="240">
        <f>SUM(D22+G22+J22+M22)</f>
        <v>0</v>
      </c>
    </row>
    <row r="23" spans="1:14" ht="13.5">
      <c r="A23" s="109"/>
      <c r="B23" s="237">
        <v>0.3</v>
      </c>
      <c r="C23" s="238"/>
      <c r="D23" s="239">
        <f>SUM(B23*C23)</f>
        <v>0</v>
      </c>
      <c r="E23" s="237">
        <v>0.2</v>
      </c>
      <c r="F23" s="238"/>
      <c r="G23" s="239">
        <f>SUM(E23*F23)</f>
        <v>0</v>
      </c>
      <c r="H23" s="237">
        <v>0.2</v>
      </c>
      <c r="I23" s="238"/>
      <c r="J23" s="239">
        <f>SUM(H23*I23)</f>
        <v>0</v>
      </c>
      <c r="K23" s="237">
        <v>0.3</v>
      </c>
      <c r="L23" s="238"/>
      <c r="M23" s="239">
        <f>SUM(K23*L23)</f>
        <v>0</v>
      </c>
      <c r="N23" s="241">
        <f>SUM(D23+G23+J23+M23)</f>
        <v>0</v>
      </c>
    </row>
    <row r="24" spans="1:14" ht="13.5">
      <c r="A24" s="109"/>
      <c r="B24" s="237">
        <v>0.3</v>
      </c>
      <c r="C24" s="238"/>
      <c r="D24" s="239">
        <f>SUM(B24*C24)</f>
        <v>0</v>
      </c>
      <c r="E24" s="237">
        <v>0.2</v>
      </c>
      <c r="F24" s="238"/>
      <c r="G24" s="239">
        <f>SUM(E24*F24)</f>
        <v>0</v>
      </c>
      <c r="H24" s="237">
        <v>0.2</v>
      </c>
      <c r="I24" s="238"/>
      <c r="J24" s="239">
        <f>SUM(H24*I24)</f>
        <v>0</v>
      </c>
      <c r="K24" s="237">
        <v>0.3</v>
      </c>
      <c r="L24" s="238"/>
      <c r="M24" s="239">
        <f>SUM(K24*L24)</f>
        <v>0</v>
      </c>
      <c r="N24" s="241">
        <f>SUM(D24+G24+J24+M24)</f>
        <v>0</v>
      </c>
    </row>
    <row r="25" ht="14.25" thickBot="1"/>
    <row r="26" spans="2:14" ht="14.25" thickBot="1">
      <c r="B26" s="307" t="s">
        <v>120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110"/>
    </row>
    <row r="27" spans="1:14" ht="49.5" customHeight="1" thickBot="1">
      <c r="A27" s="233"/>
      <c r="B27" s="310" t="s">
        <v>114</v>
      </c>
      <c r="C27" s="311"/>
      <c r="D27" s="312"/>
      <c r="E27" s="310" t="s">
        <v>155</v>
      </c>
      <c r="F27" s="311"/>
      <c r="G27" s="312"/>
      <c r="H27" s="310" t="s">
        <v>154</v>
      </c>
      <c r="I27" s="311"/>
      <c r="J27" s="312"/>
      <c r="K27" s="310" t="s">
        <v>115</v>
      </c>
      <c r="L27" s="311"/>
      <c r="M27" s="312"/>
      <c r="N27" s="234"/>
    </row>
    <row r="28" spans="1:14" ht="74.25" customHeight="1">
      <c r="A28" s="235" t="s">
        <v>6</v>
      </c>
      <c r="B28" s="105" t="s">
        <v>1</v>
      </c>
      <c r="C28" s="106" t="s">
        <v>2</v>
      </c>
      <c r="D28" s="107" t="s">
        <v>3</v>
      </c>
      <c r="E28" s="105" t="s">
        <v>1</v>
      </c>
      <c r="F28" s="106" t="s">
        <v>2</v>
      </c>
      <c r="G28" s="107" t="s">
        <v>3</v>
      </c>
      <c r="H28" s="105" t="s">
        <v>1</v>
      </c>
      <c r="I28" s="106" t="s">
        <v>2</v>
      </c>
      <c r="J28" s="107" t="s">
        <v>3</v>
      </c>
      <c r="K28" s="105" t="s">
        <v>1</v>
      </c>
      <c r="L28" s="106" t="s">
        <v>2</v>
      </c>
      <c r="M28" s="107" t="s">
        <v>3</v>
      </c>
      <c r="N28" s="133" t="s">
        <v>0</v>
      </c>
    </row>
    <row r="29" spans="1:14" ht="13.5">
      <c r="A29" s="236"/>
      <c r="B29" s="237">
        <v>0.3</v>
      </c>
      <c r="C29" s="238"/>
      <c r="D29" s="239">
        <f>SUM(B29*C29)</f>
        <v>0</v>
      </c>
      <c r="E29" s="237">
        <v>0.2</v>
      </c>
      <c r="F29" s="238"/>
      <c r="G29" s="239">
        <f>SUM(E29*F29)</f>
        <v>0</v>
      </c>
      <c r="H29" s="237">
        <v>0.2</v>
      </c>
      <c r="I29" s="238"/>
      <c r="J29" s="239">
        <f>SUM(H29*I29)</f>
        <v>0</v>
      </c>
      <c r="K29" s="237">
        <v>0.3</v>
      </c>
      <c r="L29" s="238"/>
      <c r="M29" s="239">
        <f>SUM(K29*L29)</f>
        <v>0</v>
      </c>
      <c r="N29" s="240">
        <f>SUM(D29+G29+J29+M29)</f>
        <v>0</v>
      </c>
    </row>
    <row r="30" spans="1:14" ht="13.5">
      <c r="A30" s="109"/>
      <c r="B30" s="237">
        <v>0.3</v>
      </c>
      <c r="C30" s="238"/>
      <c r="D30" s="239">
        <f>SUM(B30*C30)</f>
        <v>0</v>
      </c>
      <c r="E30" s="237">
        <v>0.2</v>
      </c>
      <c r="F30" s="238"/>
      <c r="G30" s="239">
        <f>SUM(E30*F30)</f>
        <v>0</v>
      </c>
      <c r="H30" s="237">
        <v>0.2</v>
      </c>
      <c r="I30" s="238"/>
      <c r="J30" s="239">
        <f>SUM(H30*I30)</f>
        <v>0</v>
      </c>
      <c r="K30" s="237">
        <v>0.3</v>
      </c>
      <c r="L30" s="238"/>
      <c r="M30" s="239">
        <f>SUM(K30*L30)</f>
        <v>0</v>
      </c>
      <c r="N30" s="240">
        <f>SUM(D30+G30+J30+M30)</f>
        <v>0</v>
      </c>
    </row>
    <row r="31" spans="1:14" ht="13.5">
      <c r="A31" s="109"/>
      <c r="B31" s="237">
        <v>0.3</v>
      </c>
      <c r="C31" s="238"/>
      <c r="D31" s="239">
        <f>SUM(B31*C31)</f>
        <v>0</v>
      </c>
      <c r="E31" s="237">
        <v>0.2</v>
      </c>
      <c r="F31" s="238"/>
      <c r="G31" s="239">
        <f>SUM(E31*F31)</f>
        <v>0</v>
      </c>
      <c r="H31" s="237">
        <v>0.2</v>
      </c>
      <c r="I31" s="238"/>
      <c r="J31" s="239">
        <f>SUM(H31*I31)</f>
        <v>0</v>
      </c>
      <c r="K31" s="237">
        <v>0.3</v>
      </c>
      <c r="L31" s="238"/>
      <c r="M31" s="239">
        <f>SUM(K31*L31)</f>
        <v>0</v>
      </c>
      <c r="N31" s="241">
        <f>SUM(D31+G31+J31+M31)</f>
        <v>0</v>
      </c>
    </row>
    <row r="32" spans="1:14" ht="13.5">
      <c r="A32" s="109"/>
      <c r="B32" s="237">
        <v>0.3</v>
      </c>
      <c r="C32" s="238"/>
      <c r="D32" s="239">
        <f>SUM(B32*C32)</f>
        <v>0</v>
      </c>
      <c r="E32" s="237">
        <v>0.2</v>
      </c>
      <c r="F32" s="238"/>
      <c r="G32" s="239">
        <f>SUM(E32*F32)</f>
        <v>0</v>
      </c>
      <c r="H32" s="237">
        <v>0.2</v>
      </c>
      <c r="I32" s="238"/>
      <c r="J32" s="239">
        <f>SUM(H32*I32)</f>
        <v>0</v>
      </c>
      <c r="K32" s="237">
        <v>0.3</v>
      </c>
      <c r="L32" s="238"/>
      <c r="M32" s="239">
        <f>SUM(K32*L32)</f>
        <v>0</v>
      </c>
      <c r="N32" s="241">
        <f>SUM(D32+G32+J32+M32)</f>
        <v>0</v>
      </c>
    </row>
    <row r="33" spans="1:14" ht="14.25" thickBot="1">
      <c r="A33" s="113"/>
      <c r="B33" s="242"/>
      <c r="C33" s="243"/>
      <c r="D33" s="242"/>
      <c r="E33" s="242"/>
      <c r="F33" s="243"/>
      <c r="G33" s="242"/>
      <c r="H33" s="242"/>
      <c r="I33" s="243"/>
      <c r="J33" s="242"/>
      <c r="K33" s="242"/>
      <c r="L33" s="243"/>
      <c r="M33" s="242"/>
      <c r="N33" s="244"/>
    </row>
    <row r="34" spans="2:14" ht="14.25" thickBot="1">
      <c r="B34" s="307" t="s">
        <v>121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110"/>
    </row>
    <row r="35" spans="1:14" ht="49.5" customHeight="1" thickBot="1">
      <c r="A35" s="233"/>
      <c r="B35" s="310" t="s">
        <v>114</v>
      </c>
      <c r="C35" s="311"/>
      <c r="D35" s="312"/>
      <c r="E35" s="310" t="s">
        <v>155</v>
      </c>
      <c r="F35" s="311"/>
      <c r="G35" s="312"/>
      <c r="H35" s="310" t="s">
        <v>154</v>
      </c>
      <c r="I35" s="311"/>
      <c r="J35" s="312"/>
      <c r="K35" s="310" t="s">
        <v>115</v>
      </c>
      <c r="L35" s="311"/>
      <c r="M35" s="312"/>
      <c r="N35" s="234"/>
    </row>
    <row r="36" spans="1:14" ht="74.25" customHeight="1">
      <c r="A36" s="235" t="s">
        <v>6</v>
      </c>
      <c r="B36" s="105" t="s">
        <v>1</v>
      </c>
      <c r="C36" s="106" t="s">
        <v>2</v>
      </c>
      <c r="D36" s="107" t="s">
        <v>3</v>
      </c>
      <c r="E36" s="105" t="s">
        <v>1</v>
      </c>
      <c r="F36" s="106" t="s">
        <v>2</v>
      </c>
      <c r="G36" s="107" t="s">
        <v>3</v>
      </c>
      <c r="H36" s="105" t="s">
        <v>1</v>
      </c>
      <c r="I36" s="106" t="s">
        <v>2</v>
      </c>
      <c r="J36" s="107" t="s">
        <v>3</v>
      </c>
      <c r="K36" s="105" t="s">
        <v>1</v>
      </c>
      <c r="L36" s="106" t="s">
        <v>2</v>
      </c>
      <c r="M36" s="107" t="s">
        <v>3</v>
      </c>
      <c r="N36" s="133" t="s">
        <v>0</v>
      </c>
    </row>
    <row r="37" spans="1:14" ht="13.5">
      <c r="A37" s="236"/>
      <c r="B37" s="237">
        <v>0.3</v>
      </c>
      <c r="C37" s="238"/>
      <c r="D37" s="239">
        <f>SUM(B37*C37)</f>
        <v>0</v>
      </c>
      <c r="E37" s="237">
        <v>0.2</v>
      </c>
      <c r="F37" s="238"/>
      <c r="G37" s="239">
        <f>SUM(E37*F37)</f>
        <v>0</v>
      </c>
      <c r="H37" s="237">
        <v>0.2</v>
      </c>
      <c r="I37" s="238"/>
      <c r="J37" s="239">
        <f>SUM(H37*I37)</f>
        <v>0</v>
      </c>
      <c r="K37" s="237">
        <v>0.3</v>
      </c>
      <c r="L37" s="238"/>
      <c r="M37" s="239">
        <f>SUM(K37*L37)</f>
        <v>0</v>
      </c>
      <c r="N37" s="240">
        <f>SUM(D37+G37+J37+M37)</f>
        <v>0</v>
      </c>
    </row>
    <row r="38" spans="1:14" ht="13.5">
      <c r="A38" s="109"/>
      <c r="B38" s="237">
        <v>0.3</v>
      </c>
      <c r="C38" s="238"/>
      <c r="D38" s="239">
        <f>SUM(B38*C38)</f>
        <v>0</v>
      </c>
      <c r="E38" s="237">
        <v>0.2</v>
      </c>
      <c r="F38" s="238"/>
      <c r="G38" s="239">
        <f>SUM(E38*F38)</f>
        <v>0</v>
      </c>
      <c r="H38" s="237">
        <v>0.2</v>
      </c>
      <c r="I38" s="238"/>
      <c r="J38" s="239">
        <f>SUM(H38*I38)</f>
        <v>0</v>
      </c>
      <c r="K38" s="237">
        <v>0.3</v>
      </c>
      <c r="L38" s="238"/>
      <c r="M38" s="239">
        <f>SUM(K38*L38)</f>
        <v>0</v>
      </c>
      <c r="N38" s="240">
        <f>SUM(D38+G38+J38+M38)</f>
        <v>0</v>
      </c>
    </row>
    <row r="39" spans="1:14" ht="13.5">
      <c r="A39" s="109"/>
      <c r="B39" s="237">
        <v>0.3</v>
      </c>
      <c r="C39" s="238"/>
      <c r="D39" s="239">
        <f>SUM(B39*C39)</f>
        <v>0</v>
      </c>
      <c r="E39" s="237">
        <v>0.2</v>
      </c>
      <c r="F39" s="238"/>
      <c r="G39" s="239">
        <f>SUM(E39*F39)</f>
        <v>0</v>
      </c>
      <c r="H39" s="237">
        <v>0.2</v>
      </c>
      <c r="I39" s="238"/>
      <c r="J39" s="239">
        <f>SUM(H39*I39)</f>
        <v>0</v>
      </c>
      <c r="K39" s="237">
        <v>0.3</v>
      </c>
      <c r="L39" s="238"/>
      <c r="M39" s="239">
        <f>SUM(K39*L39)</f>
        <v>0</v>
      </c>
      <c r="N39" s="241">
        <f>SUM(D39+G39+J39+M39)</f>
        <v>0</v>
      </c>
    </row>
    <row r="40" spans="1:14" ht="13.5">
      <c r="A40" s="109"/>
      <c r="B40" s="237">
        <v>0.3</v>
      </c>
      <c r="C40" s="238"/>
      <c r="D40" s="239">
        <f>SUM(B40*C40)</f>
        <v>0</v>
      </c>
      <c r="E40" s="237">
        <v>0.2</v>
      </c>
      <c r="F40" s="238"/>
      <c r="G40" s="239">
        <f>SUM(E40*F40)</f>
        <v>0</v>
      </c>
      <c r="H40" s="237">
        <v>0.2</v>
      </c>
      <c r="I40" s="238"/>
      <c r="J40" s="239">
        <f>SUM(H40*I40)</f>
        <v>0</v>
      </c>
      <c r="K40" s="237">
        <v>0.3</v>
      </c>
      <c r="L40" s="238"/>
      <c r="M40" s="239">
        <f>SUM(K40*L40)</f>
        <v>0</v>
      </c>
      <c r="N40" s="241">
        <f>SUM(D40+G40+J40+M40)</f>
        <v>0</v>
      </c>
    </row>
    <row r="41" ht="14.25" thickBot="1"/>
    <row r="42" spans="2:14" ht="14.25" thickBot="1">
      <c r="B42" s="307" t="s">
        <v>122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9"/>
    </row>
    <row r="43" spans="1:14" ht="49.5" customHeight="1" thickBot="1">
      <c r="A43" s="233"/>
      <c r="B43" s="310" t="s">
        <v>114</v>
      </c>
      <c r="C43" s="311"/>
      <c r="D43" s="312"/>
      <c r="E43" s="310" t="s">
        <v>155</v>
      </c>
      <c r="F43" s="311"/>
      <c r="G43" s="312"/>
      <c r="H43" s="310" t="s">
        <v>154</v>
      </c>
      <c r="I43" s="311"/>
      <c r="J43" s="312"/>
      <c r="K43" s="310" t="s">
        <v>115</v>
      </c>
      <c r="L43" s="311"/>
      <c r="M43" s="312"/>
      <c r="N43" s="234"/>
    </row>
    <row r="44" spans="1:20" s="54" customFormat="1" ht="75" customHeight="1" thickBot="1">
      <c r="A44" s="258" t="s">
        <v>6</v>
      </c>
      <c r="B44" s="259" t="s">
        <v>1</v>
      </c>
      <c r="C44" s="260" t="s">
        <v>2</v>
      </c>
      <c r="D44" s="261" t="s">
        <v>3</v>
      </c>
      <c r="E44" s="259" t="s">
        <v>1</v>
      </c>
      <c r="F44" s="260" t="s">
        <v>2</v>
      </c>
      <c r="G44" s="261" t="s">
        <v>3</v>
      </c>
      <c r="H44" s="259" t="s">
        <v>1</v>
      </c>
      <c r="I44" s="260" t="s">
        <v>2</v>
      </c>
      <c r="J44" s="261" t="s">
        <v>3</v>
      </c>
      <c r="K44" s="259" t="s">
        <v>1</v>
      </c>
      <c r="L44" s="260" t="s">
        <v>2</v>
      </c>
      <c r="M44" s="261" t="s">
        <v>3</v>
      </c>
      <c r="N44" s="133" t="s">
        <v>0</v>
      </c>
      <c r="O44" s="265" t="s">
        <v>4</v>
      </c>
      <c r="P44" s="267" t="s">
        <v>123</v>
      </c>
      <c r="Q44" s="269" t="s">
        <v>97</v>
      </c>
      <c r="R44" s="271" t="s">
        <v>98</v>
      </c>
      <c r="S44" s="262" t="s">
        <v>99</v>
      </c>
      <c r="T44" s="263" t="s">
        <v>80</v>
      </c>
    </row>
    <row r="45" spans="1:20" ht="13.5">
      <c r="A45" s="236"/>
      <c r="B45" s="237">
        <v>0.3</v>
      </c>
      <c r="C45" s="238"/>
      <c r="D45" s="239">
        <f>SUM(B45*C45)</f>
        <v>0</v>
      </c>
      <c r="E45" s="237">
        <v>0.2</v>
      </c>
      <c r="F45" s="238"/>
      <c r="G45" s="239">
        <f>SUM(E45*F45)</f>
        <v>0</v>
      </c>
      <c r="H45" s="237">
        <v>0.2</v>
      </c>
      <c r="I45" s="238"/>
      <c r="J45" s="239">
        <f>SUM(H45*I45)</f>
        <v>0</v>
      </c>
      <c r="K45" s="237">
        <v>0.3</v>
      </c>
      <c r="L45" s="238"/>
      <c r="M45" s="239">
        <f>SUM(K45*L45)</f>
        <v>0</v>
      </c>
      <c r="N45" s="240">
        <f>SUM(D45+G45+J45+M45)</f>
        <v>0</v>
      </c>
      <c r="O45" s="264">
        <v>0</v>
      </c>
      <c r="P45" s="266">
        <v>0</v>
      </c>
      <c r="Q45" s="268">
        <v>0.05</v>
      </c>
      <c r="R45" s="270">
        <f>P45*Q45</f>
        <v>0</v>
      </c>
      <c r="S45" s="248">
        <f>P45-R45</f>
        <v>0</v>
      </c>
      <c r="T45" s="249"/>
    </row>
    <row r="46" spans="1:20" ht="13.5">
      <c r="A46" s="109"/>
      <c r="B46" s="237">
        <v>0.3</v>
      </c>
      <c r="C46" s="238"/>
      <c r="D46" s="239">
        <f>SUM(B46*C46)</f>
        <v>0</v>
      </c>
      <c r="E46" s="237">
        <v>0.2</v>
      </c>
      <c r="F46" s="238"/>
      <c r="G46" s="239">
        <f>SUM(E46*F46)</f>
        <v>0</v>
      </c>
      <c r="H46" s="237">
        <v>0.2</v>
      </c>
      <c r="I46" s="238"/>
      <c r="J46" s="239">
        <f>SUM(H46*I46)</f>
        <v>0</v>
      </c>
      <c r="K46" s="237">
        <v>0.3</v>
      </c>
      <c r="L46" s="238"/>
      <c r="M46" s="239">
        <f>SUM(K46*L46)</f>
        <v>0</v>
      </c>
      <c r="N46" s="240">
        <f>SUM(D46+G46+J46+M46)</f>
        <v>0</v>
      </c>
      <c r="O46" s="250">
        <v>0</v>
      </c>
      <c r="P46" s="251">
        <f>N14+N22+N30+N38+N46</f>
        <v>0</v>
      </c>
      <c r="Q46" s="252">
        <v>0</v>
      </c>
      <c r="R46" s="253">
        <f>P46*Q46</f>
        <v>0</v>
      </c>
      <c r="S46" s="248">
        <f>P46-R46</f>
        <v>0</v>
      </c>
      <c r="T46" s="249"/>
    </row>
    <row r="47" spans="1:20" ht="13.5">
      <c r="A47" s="109"/>
      <c r="B47" s="237">
        <v>0.3</v>
      </c>
      <c r="C47" s="238"/>
      <c r="D47" s="239">
        <f>SUM(B47*C47)</f>
        <v>0</v>
      </c>
      <c r="E47" s="237">
        <v>0.2</v>
      </c>
      <c r="F47" s="238"/>
      <c r="G47" s="239">
        <f>SUM(E47*F47)</f>
        <v>0</v>
      </c>
      <c r="H47" s="237">
        <v>0.2</v>
      </c>
      <c r="I47" s="238"/>
      <c r="J47" s="239">
        <f>SUM(H47*I47)</f>
        <v>0</v>
      </c>
      <c r="K47" s="237">
        <v>0.3</v>
      </c>
      <c r="L47" s="238"/>
      <c r="M47" s="239">
        <f>SUM(K47*L47)</f>
        <v>0</v>
      </c>
      <c r="N47" s="241">
        <f>SUM(D47+G47+J47+M47)</f>
        <v>0</v>
      </c>
      <c r="O47" s="254">
        <f>(N15+N23+N31+N39+N47)/5</f>
        <v>0</v>
      </c>
      <c r="P47" s="245">
        <f>N15+N23+N31+N39+N47</f>
        <v>0</v>
      </c>
      <c r="Q47" s="246">
        <v>0</v>
      </c>
      <c r="R47" s="247">
        <f>P47*Q47</f>
        <v>0</v>
      </c>
      <c r="S47" s="248">
        <f>P47-R47</f>
        <v>0</v>
      </c>
      <c r="T47" s="249"/>
    </row>
    <row r="48" spans="1:20" ht="13.5">
      <c r="A48" s="109"/>
      <c r="B48" s="237">
        <v>0.3</v>
      </c>
      <c r="C48" s="238"/>
      <c r="D48" s="239">
        <f>SUM(B48*C48)</f>
        <v>0</v>
      </c>
      <c r="E48" s="237">
        <v>0.2</v>
      </c>
      <c r="F48" s="238"/>
      <c r="G48" s="239">
        <f>SUM(E48*F48)</f>
        <v>0</v>
      </c>
      <c r="H48" s="237">
        <v>0.2</v>
      </c>
      <c r="I48" s="238"/>
      <c r="J48" s="239">
        <f>SUM(H48*I48)</f>
        <v>0</v>
      </c>
      <c r="K48" s="237">
        <v>0.3</v>
      </c>
      <c r="L48" s="238"/>
      <c r="M48" s="239">
        <f>SUM(K48*L48)</f>
        <v>0</v>
      </c>
      <c r="N48" s="241">
        <f>SUM(D48+G48+J48+M48)</f>
        <v>0</v>
      </c>
      <c r="O48" s="254">
        <f>(N16+N24+N32+N40+N48)/5</f>
        <v>0</v>
      </c>
      <c r="P48" s="245">
        <f>N16+N24+N32+N40+N48</f>
        <v>0</v>
      </c>
      <c r="Q48" s="246">
        <v>0</v>
      </c>
      <c r="R48" s="247">
        <f>P48*Q48</f>
        <v>0</v>
      </c>
      <c r="S48" s="248">
        <f>P48-R48</f>
        <v>0</v>
      </c>
      <c r="T48" s="249"/>
    </row>
    <row r="49" spans="1:18" s="227" customFormat="1" ht="13.5">
      <c r="A49" s="113"/>
      <c r="B49" s="242"/>
      <c r="C49" s="243"/>
      <c r="D49" s="242"/>
      <c r="E49" s="242"/>
      <c r="F49" s="243"/>
      <c r="G49" s="242"/>
      <c r="H49" s="242"/>
      <c r="I49" s="243"/>
      <c r="J49" s="242"/>
      <c r="K49" s="242"/>
      <c r="L49" s="243"/>
      <c r="M49" s="242"/>
      <c r="N49" s="244"/>
      <c r="O49" s="255"/>
      <c r="P49" s="255"/>
      <c r="Q49" s="256"/>
      <c r="R49" s="257"/>
    </row>
    <row r="50" spans="1:18" s="227" customFormat="1" ht="13.5">
      <c r="A50" s="113"/>
      <c r="B50" s="242"/>
      <c r="C50" s="243"/>
      <c r="D50" s="242"/>
      <c r="E50" s="242"/>
      <c r="F50" s="243"/>
      <c r="G50" s="242"/>
      <c r="H50" s="242"/>
      <c r="I50" s="243"/>
      <c r="J50" s="242"/>
      <c r="K50" s="242"/>
      <c r="L50" s="243"/>
      <c r="M50" s="242"/>
      <c r="N50" s="244"/>
      <c r="O50" s="255"/>
      <c r="P50" s="255"/>
      <c r="Q50" s="256"/>
      <c r="R50" s="257"/>
    </row>
    <row r="51" spans="1:18" s="227" customFormat="1" ht="13.5">
      <c r="A51" s="113"/>
      <c r="B51" s="242"/>
      <c r="C51" s="243"/>
      <c r="D51" s="242"/>
      <c r="E51" s="242"/>
      <c r="F51" s="243"/>
      <c r="G51" s="242"/>
      <c r="H51" s="242"/>
      <c r="I51" s="243"/>
      <c r="J51" s="242"/>
      <c r="K51" s="242"/>
      <c r="L51" s="243"/>
      <c r="M51" s="242"/>
      <c r="N51" s="244"/>
      <c r="O51" s="255"/>
      <c r="P51" s="255"/>
      <c r="Q51" s="256"/>
      <c r="R51" s="257"/>
    </row>
    <row r="52" spans="1:18" s="227" customFormat="1" ht="13.5">
      <c r="A52" s="113"/>
      <c r="B52" s="242"/>
      <c r="C52" s="243"/>
      <c r="D52" s="242"/>
      <c r="E52" s="242"/>
      <c r="F52" s="243"/>
      <c r="G52" s="242"/>
      <c r="H52" s="242"/>
      <c r="I52" s="243"/>
      <c r="J52" s="242"/>
      <c r="K52" s="242"/>
      <c r="L52" s="243"/>
      <c r="M52" s="242"/>
      <c r="N52" s="244"/>
      <c r="O52" s="255"/>
      <c r="P52" s="255"/>
      <c r="Q52" s="256"/>
      <c r="R52" s="257"/>
    </row>
    <row r="53" spans="1:18" s="227" customFormat="1" ht="13.5">
      <c r="A53" s="113"/>
      <c r="B53" s="242"/>
      <c r="C53" s="243"/>
      <c r="D53" s="242"/>
      <c r="E53" s="242"/>
      <c r="F53" s="243"/>
      <c r="G53" s="242"/>
      <c r="H53" s="242"/>
      <c r="I53" s="243"/>
      <c r="J53" s="242"/>
      <c r="K53" s="242"/>
      <c r="L53" s="243"/>
      <c r="M53" s="242"/>
      <c r="N53" s="244"/>
      <c r="O53" s="255"/>
      <c r="P53" s="255"/>
      <c r="Q53" s="256"/>
      <c r="R53" s="257"/>
    </row>
    <row r="54" spans="1:18" s="227" customFormat="1" ht="13.5">
      <c r="A54" s="113"/>
      <c r="B54" s="242"/>
      <c r="C54" s="243"/>
      <c r="D54" s="242"/>
      <c r="E54" s="242"/>
      <c r="F54" s="243"/>
      <c r="G54" s="242"/>
      <c r="H54" s="242"/>
      <c r="I54" s="243"/>
      <c r="J54" s="242"/>
      <c r="K54" s="242"/>
      <c r="L54" s="243"/>
      <c r="M54" s="242"/>
      <c r="N54" s="244"/>
      <c r="O54" s="255"/>
      <c r="P54" s="255"/>
      <c r="Q54" s="256"/>
      <c r="R54" s="257"/>
    </row>
  </sheetData>
  <sheetProtection selectLockedCells="1"/>
  <mergeCells count="26">
    <mergeCell ref="D7:F7"/>
    <mergeCell ref="B10:N10"/>
    <mergeCell ref="B11:D11"/>
    <mergeCell ref="E11:G11"/>
    <mergeCell ref="H11:J11"/>
    <mergeCell ref="K11:M11"/>
    <mergeCell ref="B35:D35"/>
    <mergeCell ref="E35:G35"/>
    <mergeCell ref="H35:J35"/>
    <mergeCell ref="K35:M35"/>
    <mergeCell ref="B18:M18"/>
    <mergeCell ref="B19:D19"/>
    <mergeCell ref="E19:G19"/>
    <mergeCell ref="H19:J19"/>
    <mergeCell ref="K19:M19"/>
    <mergeCell ref="B26:M26"/>
    <mergeCell ref="B42:N42"/>
    <mergeCell ref="B43:D43"/>
    <mergeCell ref="E43:G43"/>
    <mergeCell ref="H43:J43"/>
    <mergeCell ref="K43:M43"/>
    <mergeCell ref="B27:D27"/>
    <mergeCell ref="E27:G27"/>
    <mergeCell ref="H27:J27"/>
    <mergeCell ref="K27:M27"/>
    <mergeCell ref="B34:M34"/>
  </mergeCells>
  <printOptions/>
  <pageMargins left="0.25" right="0.25" top="0.75" bottom="0.75" header="0.3" footer="0.3"/>
  <pageSetup fitToHeight="1" fitToWidth="1" horizontalDpi="300" verticalDpi="3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0.7109375" style="28" customWidth="1"/>
    <col min="2" max="13" width="8.7109375" style="28" customWidth="1"/>
    <col min="14" max="14" width="7.28125" style="28" customWidth="1"/>
    <col min="15" max="16" width="6.7109375" style="28" customWidth="1"/>
    <col min="17" max="17" width="6.7109375" style="84" hidden="1" customWidth="1"/>
    <col min="18" max="18" width="6.7109375" style="273" hidden="1" customWidth="1"/>
    <col min="19" max="19" width="6.7109375" style="28" customWidth="1"/>
    <col min="20" max="16384" width="9.140625" style="28" customWidth="1"/>
  </cols>
  <sheetData>
    <row r="2" ht="20.25">
      <c r="B2" s="272" t="s">
        <v>75</v>
      </c>
    </row>
    <row r="3" ht="20.25">
      <c r="B3" s="272" t="s">
        <v>171</v>
      </c>
    </row>
    <row r="5" spans="2:9" ht="17.25">
      <c r="B5" s="275" t="s">
        <v>132</v>
      </c>
      <c r="D5" s="276" t="s">
        <v>168</v>
      </c>
      <c r="E5" s="276"/>
      <c r="F5" s="276"/>
      <c r="G5" s="276"/>
      <c r="H5" s="276"/>
      <c r="I5" s="276"/>
    </row>
    <row r="6" spans="2:18" s="30" customFormat="1" ht="17.25">
      <c r="B6" s="277" t="s">
        <v>78</v>
      </c>
      <c r="D6" s="278" t="s">
        <v>169</v>
      </c>
      <c r="E6" s="278"/>
      <c r="F6" s="278"/>
      <c r="G6" s="278"/>
      <c r="H6" s="278"/>
      <c r="I6" s="278"/>
      <c r="Q6" s="85"/>
      <c r="R6" s="279"/>
    </row>
    <row r="7" spans="2:18" s="30" customFormat="1" ht="17.25">
      <c r="B7" s="277" t="s">
        <v>79</v>
      </c>
      <c r="D7" s="314">
        <v>43705</v>
      </c>
      <c r="E7" s="314"/>
      <c r="F7" s="314"/>
      <c r="G7" s="278"/>
      <c r="H7" s="278"/>
      <c r="I7" s="278"/>
      <c r="Q7" s="85"/>
      <c r="R7" s="279"/>
    </row>
    <row r="8" spans="4:18" s="30" customFormat="1" ht="15">
      <c r="D8" s="278"/>
      <c r="E8" s="278"/>
      <c r="F8" s="278"/>
      <c r="G8" s="278"/>
      <c r="H8" s="278"/>
      <c r="I8" s="278"/>
      <c r="Q8" s="85"/>
      <c r="R8" s="279"/>
    </row>
    <row r="9" spans="17:18" s="30" customFormat="1" ht="14.25" thickBot="1">
      <c r="Q9" s="85"/>
      <c r="R9" s="279"/>
    </row>
    <row r="10" spans="1:18" s="276" customFormat="1" ht="15.75" customHeight="1" thickBot="1">
      <c r="A10" s="34"/>
      <c r="B10" s="307" t="s">
        <v>166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/>
      <c r="Q10" s="280"/>
      <c r="R10" s="281"/>
    </row>
    <row r="11" spans="1:18" s="284" customFormat="1" ht="124.5" customHeight="1" thickBot="1">
      <c r="A11" s="282"/>
      <c r="B11" s="315" t="s">
        <v>156</v>
      </c>
      <c r="C11" s="316"/>
      <c r="D11" s="317"/>
      <c r="E11" s="315" t="s">
        <v>157</v>
      </c>
      <c r="F11" s="316"/>
      <c r="G11" s="317"/>
      <c r="H11" s="315" t="s">
        <v>170</v>
      </c>
      <c r="I11" s="316"/>
      <c r="J11" s="317"/>
      <c r="K11" s="315" t="s">
        <v>158</v>
      </c>
      <c r="L11" s="316"/>
      <c r="M11" s="317"/>
      <c r="N11" s="283"/>
      <c r="Q11" s="285"/>
      <c r="R11" s="286"/>
    </row>
    <row r="12" spans="1:18" s="276" customFormat="1" ht="71.25" customHeight="1" thickBot="1">
      <c r="A12" s="209" t="s">
        <v>6</v>
      </c>
      <c r="B12" s="56" t="s">
        <v>1</v>
      </c>
      <c r="C12" s="57" t="s">
        <v>2</v>
      </c>
      <c r="D12" s="58" t="s">
        <v>3</v>
      </c>
      <c r="E12" s="56" t="s">
        <v>1</v>
      </c>
      <c r="F12" s="57" t="s">
        <v>2</v>
      </c>
      <c r="G12" s="58" t="s">
        <v>3</v>
      </c>
      <c r="H12" s="56" t="s">
        <v>1</v>
      </c>
      <c r="I12" s="57" t="s">
        <v>2</v>
      </c>
      <c r="J12" s="58" t="s">
        <v>3</v>
      </c>
      <c r="K12" s="56" t="s">
        <v>1</v>
      </c>
      <c r="L12" s="57" t="s">
        <v>2</v>
      </c>
      <c r="M12" s="58" t="s">
        <v>3</v>
      </c>
      <c r="N12" s="83" t="s">
        <v>0</v>
      </c>
      <c r="Q12" s="280"/>
      <c r="R12" s="281"/>
    </row>
    <row r="13" spans="1:18" s="276" customFormat="1" ht="18" customHeight="1" thickBot="1">
      <c r="A13" s="210" t="s">
        <v>163</v>
      </c>
      <c r="B13" s="59">
        <v>0.3</v>
      </c>
      <c r="C13" s="60">
        <v>3</v>
      </c>
      <c r="D13" s="61">
        <f>SUM(B13*C13)</f>
        <v>0.8999999999999999</v>
      </c>
      <c r="E13" s="59">
        <v>0.2</v>
      </c>
      <c r="F13" s="60">
        <v>3</v>
      </c>
      <c r="G13" s="61">
        <f>SUM(E13*F13)</f>
        <v>0.6000000000000001</v>
      </c>
      <c r="H13" s="59">
        <v>0.2</v>
      </c>
      <c r="I13" s="60">
        <v>3</v>
      </c>
      <c r="J13" s="61">
        <f>SUM(H13*I13)</f>
        <v>0.6000000000000001</v>
      </c>
      <c r="K13" s="59">
        <v>0.3</v>
      </c>
      <c r="L13" s="60">
        <v>3</v>
      </c>
      <c r="M13" s="61">
        <f>SUM(K13*L13)</f>
        <v>0.8999999999999999</v>
      </c>
      <c r="N13" s="63">
        <f>SUM(D13+G13+J13+M13)</f>
        <v>3</v>
      </c>
      <c r="Q13" s="280"/>
      <c r="R13" s="281"/>
    </row>
    <row r="14" spans="1:18" s="276" customFormat="1" ht="18" customHeight="1" thickBot="1">
      <c r="A14" s="287" t="s">
        <v>164</v>
      </c>
      <c r="B14" s="59">
        <v>0.3</v>
      </c>
      <c r="C14" s="65">
        <v>2</v>
      </c>
      <c r="D14" s="66">
        <f>SUM(B14*C14)</f>
        <v>0.6</v>
      </c>
      <c r="E14" s="59">
        <v>0.2</v>
      </c>
      <c r="F14" s="65">
        <v>2</v>
      </c>
      <c r="G14" s="66">
        <f>SUM(E14*F14)</f>
        <v>0.4</v>
      </c>
      <c r="H14" s="64">
        <v>0.2</v>
      </c>
      <c r="I14" s="65">
        <v>2</v>
      </c>
      <c r="J14" s="66">
        <f>SUM(H14*I14)</f>
        <v>0.4</v>
      </c>
      <c r="K14" s="64">
        <v>0.3</v>
      </c>
      <c r="L14" s="65">
        <v>2</v>
      </c>
      <c r="M14" s="66">
        <f>SUM(K14*L14)</f>
        <v>0.6</v>
      </c>
      <c r="N14" s="70">
        <f>SUM(D14+G14+J14+M14)</f>
        <v>2</v>
      </c>
      <c r="Q14" s="280"/>
      <c r="R14" s="281"/>
    </row>
    <row r="15" spans="1:18" s="276" customFormat="1" ht="18" customHeight="1">
      <c r="A15" s="287" t="s">
        <v>165</v>
      </c>
      <c r="B15" s="59">
        <v>0.3</v>
      </c>
      <c r="C15" s="65">
        <v>1</v>
      </c>
      <c r="D15" s="66">
        <f>SUM(B15*C15)</f>
        <v>0.3</v>
      </c>
      <c r="E15" s="59">
        <v>0.2</v>
      </c>
      <c r="F15" s="65">
        <v>1</v>
      </c>
      <c r="G15" s="66">
        <f>SUM(E15*F15)</f>
        <v>0.2</v>
      </c>
      <c r="H15" s="64">
        <v>0.2</v>
      </c>
      <c r="I15" s="65">
        <v>1</v>
      </c>
      <c r="J15" s="66">
        <f>SUM(H15*I15)</f>
        <v>0.2</v>
      </c>
      <c r="K15" s="64">
        <v>0.3</v>
      </c>
      <c r="L15" s="65">
        <v>1</v>
      </c>
      <c r="M15" s="66">
        <f>SUM(K15*L15)</f>
        <v>0.3</v>
      </c>
      <c r="N15" s="70">
        <f>SUM(D15+G15+J15+M15)</f>
        <v>1</v>
      </c>
      <c r="Q15" s="280"/>
      <c r="R15" s="281"/>
    </row>
    <row r="16" ht="14.25" thickBot="1"/>
    <row r="17" spans="2:14" ht="15" thickBot="1">
      <c r="B17" s="318" t="s">
        <v>167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288"/>
    </row>
    <row r="18" spans="1:18" s="284" customFormat="1" ht="124.5" customHeight="1" thickBot="1">
      <c r="A18" s="282"/>
      <c r="B18" s="315" t="s">
        <v>159</v>
      </c>
      <c r="C18" s="316"/>
      <c r="D18" s="317"/>
      <c r="E18" s="315" t="s">
        <v>160</v>
      </c>
      <c r="F18" s="316"/>
      <c r="G18" s="317"/>
      <c r="H18" s="315" t="s">
        <v>161</v>
      </c>
      <c r="I18" s="316"/>
      <c r="J18" s="317"/>
      <c r="K18" s="315" t="s">
        <v>158</v>
      </c>
      <c r="L18" s="316"/>
      <c r="M18" s="317"/>
      <c r="N18" s="283"/>
      <c r="Q18" s="285"/>
      <c r="R18" s="286"/>
    </row>
    <row r="19" spans="1:14" ht="73.5" customHeight="1" thickBot="1">
      <c r="A19" s="289" t="s">
        <v>6</v>
      </c>
      <c r="B19" s="56" t="s">
        <v>1</v>
      </c>
      <c r="C19" s="57" t="s">
        <v>2</v>
      </c>
      <c r="D19" s="58" t="s">
        <v>3</v>
      </c>
      <c r="E19" s="56" t="s">
        <v>1</v>
      </c>
      <c r="F19" s="57" t="s">
        <v>2</v>
      </c>
      <c r="G19" s="58" t="s">
        <v>3</v>
      </c>
      <c r="H19" s="56" t="s">
        <v>1</v>
      </c>
      <c r="I19" s="57" t="s">
        <v>2</v>
      </c>
      <c r="J19" s="58" t="s">
        <v>3</v>
      </c>
      <c r="K19" s="56" t="s">
        <v>1</v>
      </c>
      <c r="L19" s="57" t="s">
        <v>2</v>
      </c>
      <c r="M19" s="58" t="s">
        <v>3</v>
      </c>
      <c r="N19" s="83" t="s">
        <v>0</v>
      </c>
    </row>
    <row r="20" spans="1:14" ht="18" customHeight="1" thickBot="1">
      <c r="A20" s="210" t="s">
        <v>163</v>
      </c>
      <c r="B20" s="59">
        <v>0.3</v>
      </c>
      <c r="C20" s="60">
        <v>3</v>
      </c>
      <c r="D20" s="61">
        <f>SUM(B20*C20)</f>
        <v>0.8999999999999999</v>
      </c>
      <c r="E20" s="59">
        <v>0.2</v>
      </c>
      <c r="F20" s="60">
        <v>3</v>
      </c>
      <c r="G20" s="61">
        <f>SUM(E20*F20)</f>
        <v>0.6000000000000001</v>
      </c>
      <c r="H20" s="59">
        <v>0.2</v>
      </c>
      <c r="I20" s="60">
        <v>3</v>
      </c>
      <c r="J20" s="61">
        <f>SUM(H20*I20)</f>
        <v>0.6000000000000001</v>
      </c>
      <c r="K20" s="59">
        <v>0.3</v>
      </c>
      <c r="L20" s="60">
        <v>3</v>
      </c>
      <c r="M20" s="61">
        <f>SUM(K20*L20)</f>
        <v>0.8999999999999999</v>
      </c>
      <c r="N20" s="63">
        <f>SUM(D20+G20+J20+M20)</f>
        <v>3</v>
      </c>
    </row>
    <row r="21" spans="1:14" ht="18" customHeight="1" thickBot="1">
      <c r="A21" s="287" t="s">
        <v>164</v>
      </c>
      <c r="B21" s="59">
        <v>0.3</v>
      </c>
      <c r="C21" s="65">
        <v>1</v>
      </c>
      <c r="D21" s="66">
        <f>SUM(B21*C21)</f>
        <v>0.3</v>
      </c>
      <c r="E21" s="59">
        <v>0.2</v>
      </c>
      <c r="F21" s="65">
        <v>2</v>
      </c>
      <c r="G21" s="66">
        <f>SUM(E21*F21)</f>
        <v>0.4</v>
      </c>
      <c r="H21" s="64">
        <v>0.2</v>
      </c>
      <c r="I21" s="65">
        <v>1</v>
      </c>
      <c r="J21" s="66">
        <f>SUM(H21*I21)</f>
        <v>0.2</v>
      </c>
      <c r="K21" s="64">
        <v>0.3</v>
      </c>
      <c r="L21" s="65">
        <v>1</v>
      </c>
      <c r="M21" s="66">
        <f>SUM(K21*L21)</f>
        <v>0.3</v>
      </c>
      <c r="N21" s="70">
        <f>SUM(D21+G21+J21+M21)</f>
        <v>1.2</v>
      </c>
    </row>
    <row r="22" spans="1:14" ht="18" customHeight="1">
      <c r="A22" s="287" t="s">
        <v>165</v>
      </c>
      <c r="B22" s="59">
        <v>0.3</v>
      </c>
      <c r="C22" s="65">
        <v>2</v>
      </c>
      <c r="D22" s="66">
        <f>SUM(B22*C22)</f>
        <v>0.6</v>
      </c>
      <c r="E22" s="59">
        <v>0.2</v>
      </c>
      <c r="F22" s="65">
        <v>1</v>
      </c>
      <c r="G22" s="66">
        <f>SUM(E22*F22)</f>
        <v>0.2</v>
      </c>
      <c r="H22" s="64">
        <v>0.2</v>
      </c>
      <c r="I22" s="65">
        <v>2</v>
      </c>
      <c r="J22" s="66">
        <f>SUM(H22*I22)</f>
        <v>0.4</v>
      </c>
      <c r="K22" s="64">
        <v>0.3</v>
      </c>
      <c r="L22" s="65">
        <v>2</v>
      </c>
      <c r="M22" s="66">
        <f>SUM(K22*L22)</f>
        <v>0.6</v>
      </c>
      <c r="N22" s="70">
        <f>SUM(D22+G22+J22+M22)</f>
        <v>1.8000000000000003</v>
      </c>
    </row>
    <row r="24" ht="14.25" thickBot="1"/>
    <row r="25" spans="2:14" ht="15" thickBot="1">
      <c r="B25" s="318" t="s">
        <v>162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20"/>
    </row>
    <row r="26" spans="1:18" s="284" customFormat="1" ht="124.5" customHeight="1" thickBot="1">
      <c r="A26" s="282"/>
      <c r="B26" s="315" t="s">
        <v>159</v>
      </c>
      <c r="C26" s="316"/>
      <c r="D26" s="317"/>
      <c r="E26" s="315" t="s">
        <v>160</v>
      </c>
      <c r="F26" s="316"/>
      <c r="G26" s="317"/>
      <c r="H26" s="315" t="s">
        <v>161</v>
      </c>
      <c r="I26" s="316"/>
      <c r="J26" s="317"/>
      <c r="K26" s="315" t="s">
        <v>158</v>
      </c>
      <c r="L26" s="316"/>
      <c r="M26" s="317"/>
      <c r="N26" s="283"/>
      <c r="Q26" s="285"/>
      <c r="R26" s="286"/>
    </row>
    <row r="27" spans="1:19" ht="91.5" customHeight="1" thickBot="1">
      <c r="A27" s="289" t="s">
        <v>6</v>
      </c>
      <c r="B27" s="56" t="s">
        <v>1</v>
      </c>
      <c r="C27" s="57" t="s">
        <v>2</v>
      </c>
      <c r="D27" s="58" t="s">
        <v>3</v>
      </c>
      <c r="E27" s="56" t="s">
        <v>1</v>
      </c>
      <c r="F27" s="57" t="s">
        <v>2</v>
      </c>
      <c r="G27" s="58" t="s">
        <v>3</v>
      </c>
      <c r="H27" s="56" t="s">
        <v>1</v>
      </c>
      <c r="I27" s="57" t="s">
        <v>2</v>
      </c>
      <c r="J27" s="58" t="s">
        <v>3</v>
      </c>
      <c r="K27" s="56" t="s">
        <v>1</v>
      </c>
      <c r="L27" s="57" t="s">
        <v>2</v>
      </c>
      <c r="M27" s="58" t="s">
        <v>3</v>
      </c>
      <c r="N27" s="83" t="s">
        <v>0</v>
      </c>
      <c r="O27" s="290" t="s">
        <v>4</v>
      </c>
      <c r="P27" s="291" t="s">
        <v>123</v>
      </c>
      <c r="Q27" s="292" t="s">
        <v>97</v>
      </c>
      <c r="R27" s="293" t="s">
        <v>98</v>
      </c>
      <c r="S27" s="294" t="s">
        <v>80</v>
      </c>
    </row>
    <row r="28" spans="1:19" ht="18" customHeight="1" thickBot="1">
      <c r="A28" s="210" t="s">
        <v>163</v>
      </c>
      <c r="B28" s="59">
        <v>0.3</v>
      </c>
      <c r="C28" s="60">
        <v>3</v>
      </c>
      <c r="D28" s="61">
        <f>SUM(B28*C28)</f>
        <v>0.8999999999999999</v>
      </c>
      <c r="E28" s="59">
        <v>0.2</v>
      </c>
      <c r="F28" s="60">
        <v>3</v>
      </c>
      <c r="G28" s="61">
        <f>SUM(E28*F28)</f>
        <v>0.6000000000000001</v>
      </c>
      <c r="H28" s="59">
        <v>0.2</v>
      </c>
      <c r="I28" s="60">
        <v>2</v>
      </c>
      <c r="J28" s="61">
        <f>SUM(H28*I28)</f>
        <v>0.4</v>
      </c>
      <c r="K28" s="59">
        <v>0.3</v>
      </c>
      <c r="L28" s="60">
        <v>3</v>
      </c>
      <c r="M28" s="62">
        <f>SUM(K28*L28)</f>
        <v>0.8999999999999999</v>
      </c>
      <c r="N28" s="295">
        <f>SUM(D28+G28+J28+M28)</f>
        <v>2.8</v>
      </c>
      <c r="O28" s="218">
        <f>N13+N20+N28/3</f>
        <v>6.933333333333334</v>
      </c>
      <c r="P28" s="296">
        <f>N13+N20+N28</f>
        <v>8.8</v>
      </c>
      <c r="Q28" s="297"/>
      <c r="R28" s="298"/>
      <c r="S28" s="218">
        <v>3</v>
      </c>
    </row>
    <row r="29" spans="1:19" ht="18" customHeight="1" thickBot="1">
      <c r="A29" s="287" t="s">
        <v>164</v>
      </c>
      <c r="B29" s="59">
        <v>0.3</v>
      </c>
      <c r="C29" s="65">
        <v>2</v>
      </c>
      <c r="D29" s="66">
        <f>SUM(B29*C29)</f>
        <v>0.6</v>
      </c>
      <c r="E29" s="59">
        <v>0.2</v>
      </c>
      <c r="F29" s="65">
        <v>2</v>
      </c>
      <c r="G29" s="66">
        <f>SUM(E29*F29)</f>
        <v>0.4</v>
      </c>
      <c r="H29" s="64">
        <v>0.2</v>
      </c>
      <c r="I29" s="65">
        <v>3</v>
      </c>
      <c r="J29" s="66">
        <f>SUM(H29*I29)</f>
        <v>0.6000000000000001</v>
      </c>
      <c r="K29" s="64">
        <v>0.3</v>
      </c>
      <c r="L29" s="65">
        <v>2</v>
      </c>
      <c r="M29" s="67">
        <f>SUM(K29*L29)</f>
        <v>0.6</v>
      </c>
      <c r="N29" s="121">
        <f>SUM(D29+G29+J29+M29)</f>
        <v>2.2</v>
      </c>
      <c r="O29" s="90">
        <f>N14+N21+N29/3</f>
        <v>3.9333333333333336</v>
      </c>
      <c r="P29" s="299">
        <f>N14+N21+N29</f>
        <v>5.4</v>
      </c>
      <c r="Q29" s="300"/>
      <c r="R29" s="301"/>
      <c r="S29" s="90">
        <v>2</v>
      </c>
    </row>
    <row r="30" spans="1:19" ht="18" customHeight="1">
      <c r="A30" s="287" t="s">
        <v>165</v>
      </c>
      <c r="B30" s="59">
        <v>0.3</v>
      </c>
      <c r="C30" s="65">
        <v>1</v>
      </c>
      <c r="D30" s="66">
        <f>SUM(B30*C30)</f>
        <v>0.3</v>
      </c>
      <c r="E30" s="59">
        <v>0.2</v>
      </c>
      <c r="F30" s="65">
        <v>1</v>
      </c>
      <c r="G30" s="66">
        <f>SUM(E30*F30)</f>
        <v>0.2</v>
      </c>
      <c r="H30" s="64">
        <v>0.2</v>
      </c>
      <c r="I30" s="65">
        <v>1</v>
      </c>
      <c r="J30" s="66">
        <f>SUM(H30*I30)</f>
        <v>0.2</v>
      </c>
      <c r="K30" s="64">
        <v>0.3</v>
      </c>
      <c r="L30" s="65">
        <v>1</v>
      </c>
      <c r="M30" s="67">
        <f>SUM(K30*L30)</f>
        <v>0.3</v>
      </c>
      <c r="N30" s="121">
        <f>SUM(D30+G30+J30+M30)</f>
        <v>1</v>
      </c>
      <c r="O30" s="90">
        <f>N15+N22+N30/3</f>
        <v>3.1333333333333337</v>
      </c>
      <c r="P30" s="299">
        <f>N15+N22+N30</f>
        <v>3.8000000000000003</v>
      </c>
      <c r="Q30" s="300"/>
      <c r="R30" s="301"/>
      <c r="S30" s="90">
        <v>1</v>
      </c>
    </row>
    <row r="31" spans="1:18" s="274" customFormat="1" ht="15">
      <c r="A31" s="302"/>
      <c r="B31" s="303"/>
      <c r="C31" s="304"/>
      <c r="D31" s="303"/>
      <c r="E31" s="303"/>
      <c r="F31" s="304"/>
      <c r="G31" s="303"/>
      <c r="H31" s="303"/>
      <c r="I31" s="304"/>
      <c r="J31" s="303"/>
      <c r="K31" s="303"/>
      <c r="L31" s="304"/>
      <c r="M31" s="303"/>
      <c r="N31" s="305"/>
      <c r="O31" s="94"/>
      <c r="P31" s="94"/>
      <c r="Q31" s="95"/>
      <c r="R31" s="306"/>
    </row>
    <row r="32" spans="1:18" s="274" customFormat="1" ht="15">
      <c r="A32" s="302"/>
      <c r="B32" s="303"/>
      <c r="C32" s="304"/>
      <c r="D32" s="303"/>
      <c r="E32" s="303"/>
      <c r="F32" s="304"/>
      <c r="G32" s="303"/>
      <c r="H32" s="303"/>
      <c r="I32" s="304"/>
      <c r="J32" s="303"/>
      <c r="K32" s="303"/>
      <c r="L32" s="304"/>
      <c r="M32" s="303"/>
      <c r="N32" s="305"/>
      <c r="O32" s="94"/>
      <c r="P32" s="94"/>
      <c r="Q32" s="95"/>
      <c r="R32" s="306"/>
    </row>
    <row r="33" spans="1:18" s="274" customFormat="1" ht="15">
      <c r="A33" s="302"/>
      <c r="B33" s="303"/>
      <c r="C33" s="304"/>
      <c r="D33" s="303"/>
      <c r="E33" s="303"/>
      <c r="F33" s="304"/>
      <c r="G33" s="303"/>
      <c r="H33" s="303"/>
      <c r="I33" s="304"/>
      <c r="J33" s="303"/>
      <c r="K33" s="303"/>
      <c r="L33" s="304"/>
      <c r="M33" s="303"/>
      <c r="N33" s="305"/>
      <c r="O33" s="94"/>
      <c r="P33" s="94"/>
      <c r="Q33" s="95"/>
      <c r="R33" s="306"/>
    </row>
    <row r="34" spans="1:18" s="274" customFormat="1" ht="15">
      <c r="A34" s="302"/>
      <c r="B34" s="303"/>
      <c r="C34" s="304"/>
      <c r="D34" s="303"/>
      <c r="E34" s="303"/>
      <c r="F34" s="304"/>
      <c r="G34" s="303"/>
      <c r="H34" s="303"/>
      <c r="I34" s="304"/>
      <c r="J34" s="303"/>
      <c r="K34" s="303"/>
      <c r="L34" s="304"/>
      <c r="M34" s="303"/>
      <c r="N34" s="305"/>
      <c r="O34" s="94"/>
      <c r="P34" s="94"/>
      <c r="Q34" s="95"/>
      <c r="R34" s="306"/>
    </row>
    <row r="35" spans="1:18" s="274" customFormat="1" ht="15">
      <c r="A35" s="302"/>
      <c r="B35" s="303"/>
      <c r="C35" s="304"/>
      <c r="D35" s="303"/>
      <c r="E35" s="303"/>
      <c r="F35" s="304"/>
      <c r="G35" s="303"/>
      <c r="H35" s="303"/>
      <c r="I35" s="304"/>
      <c r="J35" s="303"/>
      <c r="K35" s="303"/>
      <c r="L35" s="304"/>
      <c r="M35" s="303"/>
      <c r="N35" s="305"/>
      <c r="O35" s="94"/>
      <c r="P35" s="94"/>
      <c r="Q35" s="95"/>
      <c r="R35" s="306"/>
    </row>
    <row r="36" spans="1:18" s="274" customFormat="1" ht="15">
      <c r="A36" s="302"/>
      <c r="B36" s="303"/>
      <c r="C36" s="304"/>
      <c r="D36" s="303"/>
      <c r="E36" s="303"/>
      <c r="F36" s="304"/>
      <c r="G36" s="303"/>
      <c r="H36" s="303"/>
      <c r="I36" s="304"/>
      <c r="J36" s="303"/>
      <c r="K36" s="303"/>
      <c r="L36" s="304"/>
      <c r="M36" s="303"/>
      <c r="N36" s="305"/>
      <c r="O36" s="94"/>
      <c r="P36" s="94"/>
      <c r="Q36" s="95"/>
      <c r="R36" s="306"/>
    </row>
  </sheetData>
  <sheetProtection/>
  <mergeCells count="16">
    <mergeCell ref="B26:D26"/>
    <mergeCell ref="E26:G26"/>
    <mergeCell ref="H26:J26"/>
    <mergeCell ref="K26:M26"/>
    <mergeCell ref="B17:M17"/>
    <mergeCell ref="B18:D18"/>
    <mergeCell ref="E18:G18"/>
    <mergeCell ref="H18:J18"/>
    <mergeCell ref="K18:M18"/>
    <mergeCell ref="B25:N25"/>
    <mergeCell ref="D7:F7"/>
    <mergeCell ref="B10:N10"/>
    <mergeCell ref="B11:D11"/>
    <mergeCell ref="E11:G11"/>
    <mergeCell ref="H11:J11"/>
    <mergeCell ref="K11:M11"/>
  </mergeCells>
  <printOptions/>
  <pageMargins left="0.7" right="0.7" top="0.75" bottom="0.75" header="0.3" footer="0.3"/>
  <pageSetup fitToHeight="0" fitToWidth="1" horizontalDpi="600" verticalDpi="600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4"/>
  <sheetViews>
    <sheetView view="pageBreakPreview" zoomScaleNormal="130" zoomScaleSheetLayoutView="100" zoomScalePageLayoutView="0" workbookViewId="0" topLeftCell="A61">
      <selection activeCell="P70" sqref="P70"/>
    </sheetView>
  </sheetViews>
  <sheetFormatPr defaultColWidth="9.140625" defaultRowHeight="15"/>
  <cols>
    <col min="1" max="1" width="30.7109375" style="28" customWidth="1"/>
    <col min="2" max="9" width="4.8515625" style="28" customWidth="1"/>
    <col min="10" max="10" width="4.7109375" style="28" customWidth="1"/>
    <col min="11" max="12" width="4.8515625" style="28" customWidth="1"/>
    <col min="13" max="13" width="4.7109375" style="28" customWidth="1"/>
    <col min="14" max="14" width="5.8515625" style="28" customWidth="1"/>
    <col min="15" max="15" width="6.00390625" style="28" customWidth="1"/>
    <col min="16" max="16" width="6.140625" style="28" customWidth="1"/>
    <col min="17" max="17" width="5.8515625" style="84" customWidth="1"/>
    <col min="18" max="18" width="8.8515625" style="29" bestFit="1" customWidth="1"/>
    <col min="19" max="19" width="6.7109375" style="28" customWidth="1"/>
    <col min="20" max="20" width="4.28125" style="28" customWidth="1"/>
    <col min="21" max="16384" width="9.140625" style="28" customWidth="1"/>
  </cols>
  <sheetData>
    <row r="2" ht="13.5">
      <c r="B2" s="28" t="s">
        <v>75</v>
      </c>
    </row>
    <row r="3" ht="13.5">
      <c r="B3" s="28" t="s">
        <v>110</v>
      </c>
    </row>
    <row r="5" spans="2:4" ht="13.5">
      <c r="B5" s="28" t="s">
        <v>77</v>
      </c>
      <c r="D5" s="28" t="s">
        <v>124</v>
      </c>
    </row>
    <row r="6" spans="2:18" s="30" customFormat="1" ht="13.5">
      <c r="B6" s="30" t="s">
        <v>78</v>
      </c>
      <c r="D6" s="30" t="s">
        <v>125</v>
      </c>
      <c r="Q6" s="85"/>
      <c r="R6" s="33"/>
    </row>
    <row r="7" spans="2:18" s="30" customFormat="1" ht="13.5">
      <c r="B7" s="30" t="s">
        <v>79</v>
      </c>
      <c r="D7" s="313">
        <v>42348</v>
      </c>
      <c r="E7" s="313"/>
      <c r="F7" s="313"/>
      <c r="Q7" s="85"/>
      <c r="R7" s="33"/>
    </row>
    <row r="8" spans="17:18" s="30" customFormat="1" ht="13.5">
      <c r="Q8" s="85"/>
      <c r="R8" s="33"/>
    </row>
    <row r="9" spans="17:18" s="30" customFormat="1" ht="14.25" thickBot="1">
      <c r="Q9" s="85"/>
      <c r="R9" s="33"/>
    </row>
    <row r="10" spans="1:14" ht="15.75" customHeight="1" thickBot="1">
      <c r="A10" s="34"/>
      <c r="B10" s="307" t="s">
        <v>126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/>
    </row>
    <row r="11" spans="1:14" ht="93" customHeight="1" thickBot="1">
      <c r="A11" s="104"/>
      <c r="B11" s="321" t="s">
        <v>114</v>
      </c>
      <c r="C11" s="322"/>
      <c r="D11" s="323"/>
      <c r="E11" s="321" t="s">
        <v>117</v>
      </c>
      <c r="F11" s="322"/>
      <c r="G11" s="323"/>
      <c r="H11" s="321" t="s">
        <v>118</v>
      </c>
      <c r="I11" s="322"/>
      <c r="J11" s="323"/>
      <c r="K11" s="321" t="s">
        <v>119</v>
      </c>
      <c r="L11" s="322"/>
      <c r="M11" s="323"/>
      <c r="N11" s="35"/>
    </row>
    <row r="12" spans="1:14" ht="71.25" customHeight="1" thickBot="1">
      <c r="A12" s="209" t="s">
        <v>6</v>
      </c>
      <c r="B12" s="56" t="s">
        <v>1</v>
      </c>
      <c r="C12" s="57" t="s">
        <v>2</v>
      </c>
      <c r="D12" s="58" t="s">
        <v>3</v>
      </c>
      <c r="E12" s="56" t="s">
        <v>1</v>
      </c>
      <c r="F12" s="57" t="s">
        <v>2</v>
      </c>
      <c r="G12" s="58" t="s">
        <v>3</v>
      </c>
      <c r="H12" s="56" t="s">
        <v>1</v>
      </c>
      <c r="I12" s="57" t="s">
        <v>2</v>
      </c>
      <c r="J12" s="58" t="s">
        <v>3</v>
      </c>
      <c r="K12" s="56" t="s">
        <v>1</v>
      </c>
      <c r="L12" s="57" t="s">
        <v>2</v>
      </c>
      <c r="M12" s="58" t="s">
        <v>3</v>
      </c>
      <c r="N12" s="83" t="s">
        <v>0</v>
      </c>
    </row>
    <row r="13" spans="1:14" ht="13.5">
      <c r="A13" s="210"/>
      <c r="B13" s="59">
        <v>0.25</v>
      </c>
      <c r="C13" s="60"/>
      <c r="D13" s="61">
        <f>SUM(B13*C13)</f>
        <v>0</v>
      </c>
      <c r="E13" s="59">
        <v>0.35</v>
      </c>
      <c r="F13" s="60"/>
      <c r="G13" s="61">
        <f>SUM(E13*F13)</f>
        <v>0</v>
      </c>
      <c r="H13" s="59">
        <v>0.05</v>
      </c>
      <c r="I13" s="60"/>
      <c r="J13" s="61">
        <f>SUM(H13*I13)</f>
        <v>0</v>
      </c>
      <c r="K13" s="59">
        <v>0.35</v>
      </c>
      <c r="L13" s="60"/>
      <c r="M13" s="61">
        <f>SUM(K13*L13)</f>
        <v>0</v>
      </c>
      <c r="N13" s="63">
        <f aca="true" t="shared" si="0" ref="N13:N22">SUM(D13+G13+J13+M13)</f>
        <v>0</v>
      </c>
    </row>
    <row r="14" spans="1:14" ht="13.5">
      <c r="A14" s="211"/>
      <c r="B14" s="64">
        <v>0.25</v>
      </c>
      <c r="C14" s="65"/>
      <c r="D14" s="66">
        <f>SUM(B14*C14)</f>
        <v>0</v>
      </c>
      <c r="E14" s="64">
        <v>0.35</v>
      </c>
      <c r="F14" s="65"/>
      <c r="G14" s="66">
        <f>SUM(E14*F14)</f>
        <v>0</v>
      </c>
      <c r="H14" s="64">
        <v>0.05</v>
      </c>
      <c r="I14" s="65"/>
      <c r="J14" s="66">
        <f>SUM(H14*I14)</f>
        <v>0</v>
      </c>
      <c r="K14" s="64">
        <v>0.35</v>
      </c>
      <c r="L14" s="65"/>
      <c r="M14" s="66">
        <f>SUM(K14*L14)</f>
        <v>0</v>
      </c>
      <c r="N14" s="70">
        <f t="shared" si="0"/>
        <v>0</v>
      </c>
    </row>
    <row r="15" spans="1:14" ht="13.5">
      <c r="A15" s="211"/>
      <c r="B15" s="64">
        <v>0.25</v>
      </c>
      <c r="C15" s="65"/>
      <c r="D15" s="66">
        <f aca="true" t="shared" si="1" ref="D15:D22">SUM(B15*C15)</f>
        <v>0</v>
      </c>
      <c r="E15" s="64">
        <v>0.35</v>
      </c>
      <c r="F15" s="65"/>
      <c r="G15" s="66">
        <f aca="true" t="shared" si="2" ref="G15:G22">SUM(E15*F15)</f>
        <v>0</v>
      </c>
      <c r="H15" s="64">
        <v>0.05</v>
      </c>
      <c r="I15" s="65"/>
      <c r="J15" s="66">
        <f aca="true" t="shared" si="3" ref="J15:J22">SUM(H15*I15)</f>
        <v>0</v>
      </c>
      <c r="K15" s="64">
        <v>0.35</v>
      </c>
      <c r="L15" s="65"/>
      <c r="M15" s="66">
        <f aca="true" t="shared" si="4" ref="M15:M22">SUM(K15*L15)</f>
        <v>0</v>
      </c>
      <c r="N15" s="70">
        <f t="shared" si="0"/>
        <v>0</v>
      </c>
    </row>
    <row r="16" spans="1:14" ht="13.5">
      <c r="A16" s="211"/>
      <c r="B16" s="64">
        <v>0.25</v>
      </c>
      <c r="C16" s="65"/>
      <c r="D16" s="66">
        <f t="shared" si="1"/>
        <v>0</v>
      </c>
      <c r="E16" s="64">
        <v>0.35</v>
      </c>
      <c r="F16" s="65"/>
      <c r="G16" s="66">
        <f t="shared" si="2"/>
        <v>0</v>
      </c>
      <c r="H16" s="64">
        <v>0.05</v>
      </c>
      <c r="I16" s="65"/>
      <c r="J16" s="66">
        <f t="shared" si="3"/>
        <v>0</v>
      </c>
      <c r="K16" s="64">
        <v>0.35</v>
      </c>
      <c r="L16" s="65"/>
      <c r="M16" s="66">
        <f t="shared" si="4"/>
        <v>0</v>
      </c>
      <c r="N16" s="70">
        <f t="shared" si="0"/>
        <v>0</v>
      </c>
    </row>
    <row r="17" spans="1:14" ht="13.5">
      <c r="A17" s="211"/>
      <c r="B17" s="64">
        <v>0.25</v>
      </c>
      <c r="C17" s="65"/>
      <c r="D17" s="66">
        <f t="shared" si="1"/>
        <v>0</v>
      </c>
      <c r="E17" s="64">
        <v>0.35</v>
      </c>
      <c r="F17" s="65"/>
      <c r="G17" s="66">
        <f t="shared" si="2"/>
        <v>0</v>
      </c>
      <c r="H17" s="64">
        <v>0.05</v>
      </c>
      <c r="I17" s="65"/>
      <c r="J17" s="66">
        <f t="shared" si="3"/>
        <v>0</v>
      </c>
      <c r="K17" s="64">
        <v>0.35</v>
      </c>
      <c r="L17" s="65"/>
      <c r="M17" s="66">
        <f t="shared" si="4"/>
        <v>0</v>
      </c>
      <c r="N17" s="70">
        <f t="shared" si="0"/>
        <v>0</v>
      </c>
    </row>
    <row r="18" spans="1:14" ht="13.5">
      <c r="A18" s="211"/>
      <c r="B18" s="64">
        <v>0.25</v>
      </c>
      <c r="C18" s="65"/>
      <c r="D18" s="66">
        <f t="shared" si="1"/>
        <v>0</v>
      </c>
      <c r="E18" s="64">
        <v>0.35</v>
      </c>
      <c r="F18" s="65"/>
      <c r="G18" s="66">
        <f t="shared" si="2"/>
        <v>0</v>
      </c>
      <c r="H18" s="64">
        <v>0.05</v>
      </c>
      <c r="I18" s="65"/>
      <c r="J18" s="66">
        <f t="shared" si="3"/>
        <v>0</v>
      </c>
      <c r="K18" s="64">
        <v>0.35</v>
      </c>
      <c r="L18" s="65"/>
      <c r="M18" s="66">
        <f t="shared" si="4"/>
        <v>0</v>
      </c>
      <c r="N18" s="70">
        <f t="shared" si="0"/>
        <v>0</v>
      </c>
    </row>
    <row r="19" spans="1:14" ht="13.5">
      <c r="A19" s="211"/>
      <c r="B19" s="64">
        <v>0.25</v>
      </c>
      <c r="C19" s="65"/>
      <c r="D19" s="66">
        <f t="shared" si="1"/>
        <v>0</v>
      </c>
      <c r="E19" s="64">
        <v>0.35</v>
      </c>
      <c r="F19" s="65"/>
      <c r="G19" s="66">
        <f t="shared" si="2"/>
        <v>0</v>
      </c>
      <c r="H19" s="64">
        <v>0.05</v>
      </c>
      <c r="I19" s="65"/>
      <c r="J19" s="66">
        <f t="shared" si="3"/>
        <v>0</v>
      </c>
      <c r="K19" s="64">
        <v>0.35</v>
      </c>
      <c r="L19" s="65"/>
      <c r="M19" s="66">
        <f t="shared" si="4"/>
        <v>0</v>
      </c>
      <c r="N19" s="70">
        <f t="shared" si="0"/>
        <v>0</v>
      </c>
    </row>
    <row r="20" spans="1:14" ht="13.5">
      <c r="A20" s="211"/>
      <c r="B20" s="64">
        <v>0.25</v>
      </c>
      <c r="C20" s="65"/>
      <c r="D20" s="66">
        <f t="shared" si="1"/>
        <v>0</v>
      </c>
      <c r="E20" s="64">
        <v>0.35</v>
      </c>
      <c r="F20" s="65"/>
      <c r="G20" s="66">
        <f t="shared" si="2"/>
        <v>0</v>
      </c>
      <c r="H20" s="64">
        <v>0.05</v>
      </c>
      <c r="I20" s="65"/>
      <c r="J20" s="66">
        <f t="shared" si="3"/>
        <v>0</v>
      </c>
      <c r="K20" s="64">
        <v>0.35</v>
      </c>
      <c r="L20" s="65"/>
      <c r="M20" s="66">
        <f t="shared" si="4"/>
        <v>0</v>
      </c>
      <c r="N20" s="70">
        <f t="shared" si="0"/>
        <v>0</v>
      </c>
    </row>
    <row r="21" spans="1:14" ht="13.5">
      <c r="A21" s="211"/>
      <c r="B21" s="64">
        <v>0.25</v>
      </c>
      <c r="C21" s="65"/>
      <c r="D21" s="66">
        <f t="shared" si="1"/>
        <v>0</v>
      </c>
      <c r="E21" s="64">
        <v>0.35</v>
      </c>
      <c r="F21" s="65"/>
      <c r="G21" s="66">
        <f t="shared" si="2"/>
        <v>0</v>
      </c>
      <c r="H21" s="64">
        <v>0.05</v>
      </c>
      <c r="I21" s="65"/>
      <c r="J21" s="66">
        <f t="shared" si="3"/>
        <v>0</v>
      </c>
      <c r="K21" s="64">
        <v>0.35</v>
      </c>
      <c r="L21" s="65"/>
      <c r="M21" s="66">
        <f t="shared" si="4"/>
        <v>0</v>
      </c>
      <c r="N21" s="70">
        <f t="shared" si="0"/>
        <v>0</v>
      </c>
    </row>
    <row r="22" spans="1:14" ht="14.25" thickBot="1">
      <c r="A22" s="212"/>
      <c r="B22" s="71">
        <v>0.25</v>
      </c>
      <c r="C22" s="72"/>
      <c r="D22" s="132">
        <f t="shared" si="1"/>
        <v>0</v>
      </c>
      <c r="E22" s="71">
        <v>0.35</v>
      </c>
      <c r="F22" s="72"/>
      <c r="G22" s="132">
        <f t="shared" si="2"/>
        <v>0</v>
      </c>
      <c r="H22" s="71">
        <v>0.05</v>
      </c>
      <c r="I22" s="72"/>
      <c r="J22" s="132">
        <f t="shared" si="3"/>
        <v>0</v>
      </c>
      <c r="K22" s="71">
        <v>0.35</v>
      </c>
      <c r="L22" s="72"/>
      <c r="M22" s="132">
        <f t="shared" si="4"/>
        <v>0</v>
      </c>
      <c r="N22" s="213">
        <f t="shared" si="0"/>
        <v>0</v>
      </c>
    </row>
    <row r="23" ht="14.25" thickBot="1"/>
    <row r="24" spans="2:14" ht="14.25" thickBot="1">
      <c r="B24" s="307" t="s">
        <v>127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110"/>
    </row>
    <row r="25" spans="1:14" ht="93" customHeight="1" thickBot="1">
      <c r="A25" s="104"/>
      <c r="B25" s="321" t="s">
        <v>114</v>
      </c>
      <c r="C25" s="322"/>
      <c r="D25" s="323"/>
      <c r="E25" s="321" t="s">
        <v>117</v>
      </c>
      <c r="F25" s="322"/>
      <c r="G25" s="323"/>
      <c r="H25" s="321" t="s">
        <v>118</v>
      </c>
      <c r="I25" s="322"/>
      <c r="J25" s="323"/>
      <c r="K25" s="321" t="s">
        <v>119</v>
      </c>
      <c r="L25" s="322"/>
      <c r="M25" s="323"/>
      <c r="N25" s="35"/>
    </row>
    <row r="26" spans="1:14" ht="73.5" customHeight="1" thickBot="1">
      <c r="A26" s="209" t="s">
        <v>6</v>
      </c>
      <c r="B26" s="56" t="s">
        <v>1</v>
      </c>
      <c r="C26" s="57" t="s">
        <v>2</v>
      </c>
      <c r="D26" s="58" t="s">
        <v>3</v>
      </c>
      <c r="E26" s="56" t="s">
        <v>1</v>
      </c>
      <c r="F26" s="57" t="s">
        <v>2</v>
      </c>
      <c r="G26" s="58" t="s">
        <v>3</v>
      </c>
      <c r="H26" s="56" t="s">
        <v>1</v>
      </c>
      <c r="I26" s="57" t="s">
        <v>2</v>
      </c>
      <c r="J26" s="58" t="s">
        <v>3</v>
      </c>
      <c r="K26" s="56" t="s">
        <v>1</v>
      </c>
      <c r="L26" s="57" t="s">
        <v>2</v>
      </c>
      <c r="M26" s="58" t="s">
        <v>3</v>
      </c>
      <c r="N26" s="83" t="s">
        <v>0</v>
      </c>
    </row>
    <row r="27" spans="1:14" ht="13.5">
      <c r="A27" s="210"/>
      <c r="B27" s="59">
        <v>0.25</v>
      </c>
      <c r="C27" s="60"/>
      <c r="D27" s="61">
        <f>SUM(B27*C27)</f>
        <v>0</v>
      </c>
      <c r="E27" s="59">
        <v>0.35</v>
      </c>
      <c r="F27" s="60"/>
      <c r="G27" s="61">
        <f>SUM(E27*F27)</f>
        <v>0</v>
      </c>
      <c r="H27" s="59">
        <v>0.05</v>
      </c>
      <c r="I27" s="60"/>
      <c r="J27" s="61">
        <f>SUM(H27*I27)</f>
        <v>0</v>
      </c>
      <c r="K27" s="59">
        <v>0.35</v>
      </c>
      <c r="L27" s="60"/>
      <c r="M27" s="61">
        <f>SUM(K27*L27)</f>
        <v>0</v>
      </c>
      <c r="N27" s="63">
        <f aca="true" t="shared" si="5" ref="N27:N36">SUM(D27+G27+J27+M27)</f>
        <v>0</v>
      </c>
    </row>
    <row r="28" spans="1:14" ht="13.5">
      <c r="A28" s="211"/>
      <c r="B28" s="64">
        <v>0.25</v>
      </c>
      <c r="C28" s="65"/>
      <c r="D28" s="66">
        <f>SUM(B28*C28)</f>
        <v>0</v>
      </c>
      <c r="E28" s="64">
        <v>0.35</v>
      </c>
      <c r="F28" s="65"/>
      <c r="G28" s="66">
        <f>SUM(E28*F28)</f>
        <v>0</v>
      </c>
      <c r="H28" s="64">
        <v>0.05</v>
      </c>
      <c r="I28" s="65"/>
      <c r="J28" s="66">
        <f>SUM(H28*I28)</f>
        <v>0</v>
      </c>
      <c r="K28" s="64">
        <v>0.35</v>
      </c>
      <c r="L28" s="65"/>
      <c r="M28" s="66">
        <f>SUM(K28*L28)</f>
        <v>0</v>
      </c>
      <c r="N28" s="70">
        <f t="shared" si="5"/>
        <v>0</v>
      </c>
    </row>
    <row r="29" spans="1:14" ht="13.5">
      <c r="A29" s="211"/>
      <c r="B29" s="64">
        <v>0.25</v>
      </c>
      <c r="C29" s="65"/>
      <c r="D29" s="66">
        <f aca="true" t="shared" si="6" ref="D29:D36">SUM(B29*C29)</f>
        <v>0</v>
      </c>
      <c r="E29" s="64">
        <v>0.35</v>
      </c>
      <c r="F29" s="65"/>
      <c r="G29" s="66">
        <f aca="true" t="shared" si="7" ref="G29:G36">SUM(E29*F29)</f>
        <v>0</v>
      </c>
      <c r="H29" s="64">
        <v>0.05</v>
      </c>
      <c r="I29" s="65"/>
      <c r="J29" s="66">
        <f aca="true" t="shared" si="8" ref="J29:J36">SUM(H29*I29)</f>
        <v>0</v>
      </c>
      <c r="K29" s="64">
        <v>0.35</v>
      </c>
      <c r="L29" s="65"/>
      <c r="M29" s="66">
        <f aca="true" t="shared" si="9" ref="M29:M36">SUM(K29*L29)</f>
        <v>0</v>
      </c>
      <c r="N29" s="70">
        <f t="shared" si="5"/>
        <v>0</v>
      </c>
    </row>
    <row r="30" spans="1:14" ht="13.5">
      <c r="A30" s="211"/>
      <c r="B30" s="64">
        <v>0.25</v>
      </c>
      <c r="C30" s="65"/>
      <c r="D30" s="66">
        <f t="shared" si="6"/>
        <v>0</v>
      </c>
      <c r="E30" s="64">
        <v>0.35</v>
      </c>
      <c r="F30" s="65"/>
      <c r="G30" s="66">
        <f t="shared" si="7"/>
        <v>0</v>
      </c>
      <c r="H30" s="64">
        <v>0.05</v>
      </c>
      <c r="I30" s="65"/>
      <c r="J30" s="66">
        <f t="shared" si="8"/>
        <v>0</v>
      </c>
      <c r="K30" s="64">
        <v>0.35</v>
      </c>
      <c r="L30" s="65"/>
      <c r="M30" s="66">
        <f t="shared" si="9"/>
        <v>0</v>
      </c>
      <c r="N30" s="70">
        <f t="shared" si="5"/>
        <v>0</v>
      </c>
    </row>
    <row r="31" spans="1:14" ht="13.5">
      <c r="A31" s="211"/>
      <c r="B31" s="64">
        <v>0.25</v>
      </c>
      <c r="C31" s="65"/>
      <c r="D31" s="66">
        <f t="shared" si="6"/>
        <v>0</v>
      </c>
      <c r="E31" s="64">
        <v>0.35</v>
      </c>
      <c r="F31" s="65"/>
      <c r="G31" s="66">
        <f t="shared" si="7"/>
        <v>0</v>
      </c>
      <c r="H31" s="64">
        <v>0.05</v>
      </c>
      <c r="I31" s="65"/>
      <c r="J31" s="66">
        <f t="shared" si="8"/>
        <v>0</v>
      </c>
      <c r="K31" s="64">
        <v>0.35</v>
      </c>
      <c r="L31" s="65"/>
      <c r="M31" s="66">
        <f t="shared" si="9"/>
        <v>0</v>
      </c>
      <c r="N31" s="70">
        <f t="shared" si="5"/>
        <v>0</v>
      </c>
    </row>
    <row r="32" spans="1:14" ht="13.5">
      <c r="A32" s="211"/>
      <c r="B32" s="64">
        <v>0.25</v>
      </c>
      <c r="C32" s="65"/>
      <c r="D32" s="66">
        <f t="shared" si="6"/>
        <v>0</v>
      </c>
      <c r="E32" s="64">
        <v>0.35</v>
      </c>
      <c r="F32" s="65"/>
      <c r="G32" s="66">
        <f t="shared" si="7"/>
        <v>0</v>
      </c>
      <c r="H32" s="64">
        <v>0.05</v>
      </c>
      <c r="I32" s="65"/>
      <c r="J32" s="66">
        <f t="shared" si="8"/>
        <v>0</v>
      </c>
      <c r="K32" s="64">
        <v>0.35</v>
      </c>
      <c r="L32" s="65"/>
      <c r="M32" s="66">
        <f t="shared" si="9"/>
        <v>0</v>
      </c>
      <c r="N32" s="70">
        <f t="shared" si="5"/>
        <v>0</v>
      </c>
    </row>
    <row r="33" spans="1:14" ht="13.5">
      <c r="A33" s="211"/>
      <c r="B33" s="64">
        <v>0.25</v>
      </c>
      <c r="C33" s="65"/>
      <c r="D33" s="66">
        <f t="shared" si="6"/>
        <v>0</v>
      </c>
      <c r="E33" s="64">
        <v>0.35</v>
      </c>
      <c r="F33" s="65"/>
      <c r="G33" s="66">
        <f t="shared" si="7"/>
        <v>0</v>
      </c>
      <c r="H33" s="64">
        <v>0.05</v>
      </c>
      <c r="I33" s="65"/>
      <c r="J33" s="66">
        <f t="shared" si="8"/>
        <v>0</v>
      </c>
      <c r="K33" s="64">
        <v>0.35</v>
      </c>
      <c r="L33" s="65"/>
      <c r="M33" s="66">
        <f t="shared" si="9"/>
        <v>0</v>
      </c>
      <c r="N33" s="70">
        <f t="shared" si="5"/>
        <v>0</v>
      </c>
    </row>
    <row r="34" spans="1:14" ht="13.5">
      <c r="A34" s="211"/>
      <c r="B34" s="64">
        <v>0.25</v>
      </c>
      <c r="C34" s="65"/>
      <c r="D34" s="66">
        <f t="shared" si="6"/>
        <v>0</v>
      </c>
      <c r="E34" s="64">
        <v>0.35</v>
      </c>
      <c r="F34" s="65"/>
      <c r="G34" s="66">
        <f t="shared" si="7"/>
        <v>0</v>
      </c>
      <c r="H34" s="64">
        <v>0.05</v>
      </c>
      <c r="I34" s="65"/>
      <c r="J34" s="66">
        <f t="shared" si="8"/>
        <v>0</v>
      </c>
      <c r="K34" s="64">
        <v>0.35</v>
      </c>
      <c r="L34" s="65"/>
      <c r="M34" s="66">
        <f t="shared" si="9"/>
        <v>0</v>
      </c>
      <c r="N34" s="70">
        <f t="shared" si="5"/>
        <v>0</v>
      </c>
    </row>
    <row r="35" spans="1:14" ht="13.5">
      <c r="A35" s="211"/>
      <c r="B35" s="64">
        <v>0.25</v>
      </c>
      <c r="C35" s="65"/>
      <c r="D35" s="66">
        <f t="shared" si="6"/>
        <v>0</v>
      </c>
      <c r="E35" s="64">
        <v>0.35</v>
      </c>
      <c r="F35" s="65"/>
      <c r="G35" s="66">
        <f t="shared" si="7"/>
        <v>0</v>
      </c>
      <c r="H35" s="64">
        <v>0.05</v>
      </c>
      <c r="I35" s="65"/>
      <c r="J35" s="66">
        <f t="shared" si="8"/>
        <v>0</v>
      </c>
      <c r="K35" s="64">
        <v>0.35</v>
      </c>
      <c r="L35" s="65"/>
      <c r="M35" s="66">
        <f t="shared" si="9"/>
        <v>0</v>
      </c>
      <c r="N35" s="70">
        <f t="shared" si="5"/>
        <v>0</v>
      </c>
    </row>
    <row r="36" spans="1:14" ht="14.25" thickBot="1">
      <c r="A36" s="212"/>
      <c r="B36" s="71">
        <v>0.25</v>
      </c>
      <c r="C36" s="72"/>
      <c r="D36" s="132">
        <f t="shared" si="6"/>
        <v>0</v>
      </c>
      <c r="E36" s="71">
        <v>0.35</v>
      </c>
      <c r="F36" s="72"/>
      <c r="G36" s="132">
        <f t="shared" si="7"/>
        <v>0</v>
      </c>
      <c r="H36" s="71">
        <v>0.05</v>
      </c>
      <c r="I36" s="72"/>
      <c r="J36" s="132">
        <f t="shared" si="8"/>
        <v>0</v>
      </c>
      <c r="K36" s="71">
        <v>0.35</v>
      </c>
      <c r="L36" s="72"/>
      <c r="M36" s="132">
        <f t="shared" si="9"/>
        <v>0</v>
      </c>
      <c r="N36" s="213">
        <f t="shared" si="5"/>
        <v>0</v>
      </c>
    </row>
    <row r="37" ht="14.25" thickBot="1"/>
    <row r="38" spans="2:14" ht="14.25" thickBot="1">
      <c r="B38" s="307" t="s">
        <v>128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110"/>
    </row>
    <row r="39" spans="1:14" ht="96" customHeight="1" thickBot="1">
      <c r="A39" s="104"/>
      <c r="B39" s="321" t="s">
        <v>114</v>
      </c>
      <c r="C39" s="322"/>
      <c r="D39" s="323"/>
      <c r="E39" s="321" t="s">
        <v>117</v>
      </c>
      <c r="F39" s="322"/>
      <c r="G39" s="323"/>
      <c r="H39" s="321" t="s">
        <v>118</v>
      </c>
      <c r="I39" s="322"/>
      <c r="J39" s="323"/>
      <c r="K39" s="321" t="s">
        <v>119</v>
      </c>
      <c r="L39" s="322"/>
      <c r="M39" s="323"/>
      <c r="N39" s="35"/>
    </row>
    <row r="40" spans="1:14" ht="74.25" customHeight="1" thickBot="1">
      <c r="A40" s="209" t="s">
        <v>6</v>
      </c>
      <c r="B40" s="56" t="s">
        <v>1</v>
      </c>
      <c r="C40" s="57" t="s">
        <v>2</v>
      </c>
      <c r="D40" s="58" t="s">
        <v>3</v>
      </c>
      <c r="E40" s="56" t="s">
        <v>1</v>
      </c>
      <c r="F40" s="57" t="s">
        <v>2</v>
      </c>
      <c r="G40" s="58" t="s">
        <v>3</v>
      </c>
      <c r="H40" s="56" t="s">
        <v>1</v>
      </c>
      <c r="I40" s="57" t="s">
        <v>2</v>
      </c>
      <c r="J40" s="58" t="s">
        <v>3</v>
      </c>
      <c r="K40" s="56" t="s">
        <v>1</v>
      </c>
      <c r="L40" s="57" t="s">
        <v>2</v>
      </c>
      <c r="M40" s="58" t="s">
        <v>3</v>
      </c>
      <c r="N40" s="83" t="s">
        <v>0</v>
      </c>
    </row>
    <row r="41" spans="1:14" ht="13.5">
      <c r="A41" s="210"/>
      <c r="B41" s="59">
        <v>0.25</v>
      </c>
      <c r="C41" s="60"/>
      <c r="D41" s="61">
        <f>SUM(B41*C41)</f>
        <v>0</v>
      </c>
      <c r="E41" s="59">
        <v>0.35</v>
      </c>
      <c r="F41" s="60"/>
      <c r="G41" s="61">
        <f>SUM(E41*F41)</f>
        <v>0</v>
      </c>
      <c r="H41" s="59">
        <v>0.05</v>
      </c>
      <c r="I41" s="60"/>
      <c r="J41" s="61">
        <f>SUM(H41*I41)</f>
        <v>0</v>
      </c>
      <c r="K41" s="59">
        <v>0.35</v>
      </c>
      <c r="L41" s="60"/>
      <c r="M41" s="61">
        <f>SUM(K41*L41)</f>
        <v>0</v>
      </c>
      <c r="N41" s="63">
        <f aca="true" t="shared" si="10" ref="N41:N50">SUM(D41+G41+J41+M41)</f>
        <v>0</v>
      </c>
    </row>
    <row r="42" spans="1:14" ht="13.5">
      <c r="A42" s="211"/>
      <c r="B42" s="64">
        <v>0.25</v>
      </c>
      <c r="C42" s="65"/>
      <c r="D42" s="66">
        <f>SUM(B42*C42)</f>
        <v>0</v>
      </c>
      <c r="E42" s="64">
        <v>0.35</v>
      </c>
      <c r="F42" s="65"/>
      <c r="G42" s="66">
        <f>SUM(E42*F42)</f>
        <v>0</v>
      </c>
      <c r="H42" s="64">
        <v>0.05</v>
      </c>
      <c r="I42" s="65"/>
      <c r="J42" s="66">
        <f>SUM(H42*I42)</f>
        <v>0</v>
      </c>
      <c r="K42" s="64">
        <v>0.35</v>
      </c>
      <c r="L42" s="65"/>
      <c r="M42" s="66">
        <f>SUM(K42*L42)</f>
        <v>0</v>
      </c>
      <c r="N42" s="70">
        <f t="shared" si="10"/>
        <v>0</v>
      </c>
    </row>
    <row r="43" spans="1:14" ht="13.5">
      <c r="A43" s="211"/>
      <c r="B43" s="64">
        <v>0.25</v>
      </c>
      <c r="C43" s="65"/>
      <c r="D43" s="66">
        <f aca="true" t="shared" si="11" ref="D43:D50">SUM(B43*C43)</f>
        <v>0</v>
      </c>
      <c r="E43" s="64">
        <v>0.35</v>
      </c>
      <c r="F43" s="65"/>
      <c r="G43" s="66">
        <f aca="true" t="shared" si="12" ref="G43:G50">SUM(E43*F43)</f>
        <v>0</v>
      </c>
      <c r="H43" s="64">
        <v>0.05</v>
      </c>
      <c r="I43" s="65"/>
      <c r="J43" s="66">
        <f aca="true" t="shared" si="13" ref="J43:J50">SUM(H43*I43)</f>
        <v>0</v>
      </c>
      <c r="K43" s="64">
        <v>0.35</v>
      </c>
      <c r="L43" s="65"/>
      <c r="M43" s="66">
        <f aca="true" t="shared" si="14" ref="M43:M50">SUM(K43*L43)</f>
        <v>0</v>
      </c>
      <c r="N43" s="70">
        <f t="shared" si="10"/>
        <v>0</v>
      </c>
    </row>
    <row r="44" spans="1:20" ht="13.5">
      <c r="A44" s="211"/>
      <c r="B44" s="64">
        <v>0.25</v>
      </c>
      <c r="C44" s="65"/>
      <c r="D44" s="66">
        <f t="shared" si="11"/>
        <v>0</v>
      </c>
      <c r="E44" s="64">
        <v>0.35</v>
      </c>
      <c r="F44" s="65"/>
      <c r="G44" s="66">
        <f t="shared" si="12"/>
        <v>0</v>
      </c>
      <c r="H44" s="64">
        <v>0.05</v>
      </c>
      <c r="I44" s="65"/>
      <c r="J44" s="66">
        <f t="shared" si="13"/>
        <v>0</v>
      </c>
      <c r="K44" s="64">
        <v>0.35</v>
      </c>
      <c r="L44" s="65"/>
      <c r="M44" s="66">
        <f t="shared" si="14"/>
        <v>0</v>
      </c>
      <c r="N44" s="70">
        <f t="shared" si="10"/>
        <v>0</v>
      </c>
      <c r="O44" s="30"/>
      <c r="P44" s="30"/>
      <c r="Q44" s="85"/>
      <c r="R44" s="33"/>
      <c r="S44" s="30"/>
      <c r="T44" s="30"/>
    </row>
    <row r="45" spans="1:14" ht="13.5">
      <c r="A45" s="211"/>
      <c r="B45" s="64">
        <v>0.25</v>
      </c>
      <c r="C45" s="65"/>
      <c r="D45" s="66">
        <f t="shared" si="11"/>
        <v>0</v>
      </c>
      <c r="E45" s="64">
        <v>0.35</v>
      </c>
      <c r="F45" s="65"/>
      <c r="G45" s="66">
        <f t="shared" si="12"/>
        <v>0</v>
      </c>
      <c r="H45" s="64">
        <v>0.05</v>
      </c>
      <c r="I45" s="65"/>
      <c r="J45" s="66">
        <f t="shared" si="13"/>
        <v>0</v>
      </c>
      <c r="K45" s="64">
        <v>0.35</v>
      </c>
      <c r="L45" s="65"/>
      <c r="M45" s="66">
        <f t="shared" si="14"/>
        <v>0</v>
      </c>
      <c r="N45" s="70">
        <f t="shared" si="10"/>
        <v>0</v>
      </c>
    </row>
    <row r="46" spans="1:14" ht="13.5">
      <c r="A46" s="211"/>
      <c r="B46" s="64">
        <v>0.25</v>
      </c>
      <c r="C46" s="65"/>
      <c r="D46" s="66">
        <f t="shared" si="11"/>
        <v>0</v>
      </c>
      <c r="E46" s="64">
        <v>0.35</v>
      </c>
      <c r="F46" s="65"/>
      <c r="G46" s="66">
        <f t="shared" si="12"/>
        <v>0</v>
      </c>
      <c r="H46" s="64">
        <v>0.05</v>
      </c>
      <c r="I46" s="65"/>
      <c r="J46" s="66">
        <f t="shared" si="13"/>
        <v>0</v>
      </c>
      <c r="K46" s="64">
        <v>0.35</v>
      </c>
      <c r="L46" s="65"/>
      <c r="M46" s="66">
        <f t="shared" si="14"/>
        <v>0</v>
      </c>
      <c r="N46" s="70">
        <f t="shared" si="10"/>
        <v>0</v>
      </c>
    </row>
    <row r="47" spans="1:14" ht="13.5">
      <c r="A47" s="211"/>
      <c r="B47" s="64">
        <v>0.25</v>
      </c>
      <c r="C47" s="65"/>
      <c r="D47" s="66">
        <f t="shared" si="11"/>
        <v>0</v>
      </c>
      <c r="E47" s="64">
        <v>0.35</v>
      </c>
      <c r="F47" s="65"/>
      <c r="G47" s="66">
        <f t="shared" si="12"/>
        <v>0</v>
      </c>
      <c r="H47" s="64">
        <v>0.05</v>
      </c>
      <c r="I47" s="65"/>
      <c r="J47" s="66">
        <f t="shared" si="13"/>
        <v>0</v>
      </c>
      <c r="K47" s="64">
        <v>0.35</v>
      </c>
      <c r="L47" s="65"/>
      <c r="M47" s="66">
        <f t="shared" si="14"/>
        <v>0</v>
      </c>
      <c r="N47" s="70">
        <f t="shared" si="10"/>
        <v>0</v>
      </c>
    </row>
    <row r="48" spans="1:14" ht="13.5">
      <c r="A48" s="211"/>
      <c r="B48" s="64">
        <v>0.25</v>
      </c>
      <c r="C48" s="65"/>
      <c r="D48" s="66">
        <f t="shared" si="11"/>
        <v>0</v>
      </c>
      <c r="E48" s="64">
        <v>0.35</v>
      </c>
      <c r="F48" s="65"/>
      <c r="G48" s="66">
        <f t="shared" si="12"/>
        <v>0</v>
      </c>
      <c r="H48" s="64">
        <v>0.05</v>
      </c>
      <c r="I48" s="65"/>
      <c r="J48" s="66">
        <f t="shared" si="13"/>
        <v>0</v>
      </c>
      <c r="K48" s="64">
        <v>0.35</v>
      </c>
      <c r="L48" s="65"/>
      <c r="M48" s="66">
        <f t="shared" si="14"/>
        <v>0</v>
      </c>
      <c r="N48" s="70">
        <f t="shared" si="10"/>
        <v>0</v>
      </c>
    </row>
    <row r="49" spans="1:14" ht="13.5">
      <c r="A49" s="211"/>
      <c r="B49" s="64">
        <v>0.25</v>
      </c>
      <c r="C49" s="65"/>
      <c r="D49" s="66">
        <f t="shared" si="11"/>
        <v>0</v>
      </c>
      <c r="E49" s="64">
        <v>0.35</v>
      </c>
      <c r="F49" s="65"/>
      <c r="G49" s="66">
        <f t="shared" si="12"/>
        <v>0</v>
      </c>
      <c r="H49" s="64">
        <v>0.05</v>
      </c>
      <c r="I49" s="65"/>
      <c r="J49" s="66">
        <f t="shared" si="13"/>
        <v>0</v>
      </c>
      <c r="K49" s="64">
        <v>0.35</v>
      </c>
      <c r="L49" s="65"/>
      <c r="M49" s="66">
        <f t="shared" si="14"/>
        <v>0</v>
      </c>
      <c r="N49" s="70">
        <f t="shared" si="10"/>
        <v>0</v>
      </c>
    </row>
    <row r="50" spans="1:14" ht="14.25" thickBot="1">
      <c r="A50" s="212"/>
      <c r="B50" s="71">
        <v>0.25</v>
      </c>
      <c r="C50" s="72"/>
      <c r="D50" s="132">
        <f t="shared" si="11"/>
        <v>0</v>
      </c>
      <c r="E50" s="71">
        <v>0.35</v>
      </c>
      <c r="F50" s="72"/>
      <c r="G50" s="132">
        <f t="shared" si="12"/>
        <v>0</v>
      </c>
      <c r="H50" s="71">
        <v>0.05</v>
      </c>
      <c r="I50" s="72"/>
      <c r="J50" s="132">
        <f t="shared" si="13"/>
        <v>0</v>
      </c>
      <c r="K50" s="71">
        <v>0.35</v>
      </c>
      <c r="L50" s="72"/>
      <c r="M50" s="132">
        <f t="shared" si="14"/>
        <v>0</v>
      </c>
      <c r="N50" s="213">
        <f t="shared" si="10"/>
        <v>0</v>
      </c>
    </row>
    <row r="51" spans="1:14" ht="14.25" thickBot="1">
      <c r="A51" s="113"/>
      <c r="B51" s="114"/>
      <c r="C51" s="115"/>
      <c r="D51" s="114"/>
      <c r="E51" s="114"/>
      <c r="F51" s="115"/>
      <c r="G51" s="114"/>
      <c r="H51" s="114"/>
      <c r="I51" s="115"/>
      <c r="J51" s="114"/>
      <c r="K51" s="114"/>
      <c r="L51" s="115"/>
      <c r="M51" s="114"/>
      <c r="N51" s="116"/>
    </row>
    <row r="52" spans="2:14" ht="14.25" thickBot="1">
      <c r="B52" s="307" t="s">
        <v>129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110"/>
    </row>
    <row r="53" spans="1:14" ht="96.75" customHeight="1" thickBot="1">
      <c r="A53" s="104"/>
      <c r="B53" s="321" t="s">
        <v>114</v>
      </c>
      <c r="C53" s="322"/>
      <c r="D53" s="323"/>
      <c r="E53" s="321" t="s">
        <v>117</v>
      </c>
      <c r="F53" s="322"/>
      <c r="G53" s="323"/>
      <c r="H53" s="321" t="s">
        <v>118</v>
      </c>
      <c r="I53" s="322"/>
      <c r="J53" s="323"/>
      <c r="K53" s="321" t="s">
        <v>119</v>
      </c>
      <c r="L53" s="322"/>
      <c r="M53" s="323"/>
      <c r="N53" s="35"/>
    </row>
    <row r="54" spans="1:14" ht="74.25" customHeight="1" thickBot="1">
      <c r="A54" s="209" t="s">
        <v>6</v>
      </c>
      <c r="B54" s="56" t="s">
        <v>1</v>
      </c>
      <c r="C54" s="57" t="s">
        <v>2</v>
      </c>
      <c r="D54" s="58" t="s">
        <v>3</v>
      </c>
      <c r="E54" s="56" t="s">
        <v>1</v>
      </c>
      <c r="F54" s="57" t="s">
        <v>2</v>
      </c>
      <c r="G54" s="58" t="s">
        <v>3</v>
      </c>
      <c r="H54" s="56" t="s">
        <v>1</v>
      </c>
      <c r="I54" s="57" t="s">
        <v>2</v>
      </c>
      <c r="J54" s="58" t="s">
        <v>3</v>
      </c>
      <c r="K54" s="56" t="s">
        <v>1</v>
      </c>
      <c r="L54" s="57" t="s">
        <v>2</v>
      </c>
      <c r="M54" s="58" t="s">
        <v>3</v>
      </c>
      <c r="N54" s="83" t="s">
        <v>0</v>
      </c>
    </row>
    <row r="55" spans="1:14" ht="13.5">
      <c r="A55" s="210"/>
      <c r="B55" s="59">
        <v>0.25</v>
      </c>
      <c r="C55" s="60"/>
      <c r="D55" s="61">
        <f>SUM(B55*C55)</f>
        <v>0</v>
      </c>
      <c r="E55" s="59">
        <v>0.35</v>
      </c>
      <c r="F55" s="60"/>
      <c r="G55" s="61">
        <f>SUM(E55*F55)</f>
        <v>0</v>
      </c>
      <c r="H55" s="59">
        <v>0.05</v>
      </c>
      <c r="I55" s="60"/>
      <c r="J55" s="61">
        <f>SUM(H55*I55)</f>
        <v>0</v>
      </c>
      <c r="K55" s="59">
        <v>0.35</v>
      </c>
      <c r="L55" s="60"/>
      <c r="M55" s="61">
        <f>SUM(K55*L55)</f>
        <v>0</v>
      </c>
      <c r="N55" s="63">
        <f aca="true" t="shared" si="15" ref="N55:N64">SUM(D55+G55+J55+M55)</f>
        <v>0</v>
      </c>
    </row>
    <row r="56" spans="1:14" ht="13.5">
      <c r="A56" s="211"/>
      <c r="B56" s="64">
        <v>0.25</v>
      </c>
      <c r="C56" s="65"/>
      <c r="D56" s="66">
        <f>SUM(B56*C56)</f>
        <v>0</v>
      </c>
      <c r="E56" s="64">
        <v>0.35</v>
      </c>
      <c r="F56" s="65"/>
      <c r="G56" s="66">
        <f>SUM(E56*F56)</f>
        <v>0</v>
      </c>
      <c r="H56" s="64">
        <v>0.05</v>
      </c>
      <c r="I56" s="65"/>
      <c r="J56" s="66">
        <f>SUM(H56*I56)</f>
        <v>0</v>
      </c>
      <c r="K56" s="64">
        <v>0.35</v>
      </c>
      <c r="L56" s="65"/>
      <c r="M56" s="66">
        <f>SUM(K56*L56)</f>
        <v>0</v>
      </c>
      <c r="N56" s="70">
        <f t="shared" si="15"/>
        <v>0</v>
      </c>
    </row>
    <row r="57" spans="1:14" ht="13.5">
      <c r="A57" s="211"/>
      <c r="B57" s="64">
        <v>0.25</v>
      </c>
      <c r="C57" s="65"/>
      <c r="D57" s="66">
        <f aca="true" t="shared" si="16" ref="D57:D64">SUM(B57*C57)</f>
        <v>0</v>
      </c>
      <c r="E57" s="64">
        <v>0.35</v>
      </c>
      <c r="F57" s="65"/>
      <c r="G57" s="66">
        <f aca="true" t="shared" si="17" ref="G57:G64">SUM(E57*F57)</f>
        <v>0</v>
      </c>
      <c r="H57" s="64">
        <v>0.05</v>
      </c>
      <c r="I57" s="65"/>
      <c r="J57" s="66">
        <f aca="true" t="shared" si="18" ref="J57:J64">SUM(H57*I57)</f>
        <v>0</v>
      </c>
      <c r="K57" s="64">
        <v>0.35</v>
      </c>
      <c r="L57" s="65"/>
      <c r="M57" s="66">
        <f aca="true" t="shared" si="19" ref="M57:M64">SUM(K57*L57)</f>
        <v>0</v>
      </c>
      <c r="N57" s="70">
        <f t="shared" si="15"/>
        <v>0</v>
      </c>
    </row>
    <row r="58" spans="1:14" ht="13.5">
      <c r="A58" s="211"/>
      <c r="B58" s="64">
        <v>0.25</v>
      </c>
      <c r="C58" s="65"/>
      <c r="D58" s="66">
        <f t="shared" si="16"/>
        <v>0</v>
      </c>
      <c r="E58" s="64">
        <v>0.35</v>
      </c>
      <c r="F58" s="65"/>
      <c r="G58" s="66">
        <f t="shared" si="17"/>
        <v>0</v>
      </c>
      <c r="H58" s="64">
        <v>0.05</v>
      </c>
      <c r="I58" s="65"/>
      <c r="J58" s="66">
        <f t="shared" si="18"/>
        <v>0</v>
      </c>
      <c r="K58" s="64">
        <v>0.35</v>
      </c>
      <c r="L58" s="65"/>
      <c r="M58" s="66">
        <f t="shared" si="19"/>
        <v>0</v>
      </c>
      <c r="N58" s="70">
        <f t="shared" si="15"/>
        <v>0</v>
      </c>
    </row>
    <row r="59" spans="1:14" ht="13.5">
      <c r="A59" s="211"/>
      <c r="B59" s="64">
        <v>0.25</v>
      </c>
      <c r="C59" s="65"/>
      <c r="D59" s="66">
        <f t="shared" si="16"/>
        <v>0</v>
      </c>
      <c r="E59" s="64">
        <v>0.35</v>
      </c>
      <c r="F59" s="65"/>
      <c r="G59" s="66">
        <f t="shared" si="17"/>
        <v>0</v>
      </c>
      <c r="H59" s="64">
        <v>0.05</v>
      </c>
      <c r="I59" s="65"/>
      <c r="J59" s="66">
        <f t="shared" si="18"/>
        <v>0</v>
      </c>
      <c r="K59" s="64">
        <v>0.35</v>
      </c>
      <c r="L59" s="65"/>
      <c r="M59" s="66">
        <f t="shared" si="19"/>
        <v>0</v>
      </c>
      <c r="N59" s="70">
        <f t="shared" si="15"/>
        <v>0</v>
      </c>
    </row>
    <row r="60" spans="1:14" ht="13.5">
      <c r="A60" s="211"/>
      <c r="B60" s="64">
        <v>0.25</v>
      </c>
      <c r="C60" s="65"/>
      <c r="D60" s="66">
        <f t="shared" si="16"/>
        <v>0</v>
      </c>
      <c r="E60" s="64">
        <v>0.35</v>
      </c>
      <c r="F60" s="65"/>
      <c r="G60" s="66">
        <f t="shared" si="17"/>
        <v>0</v>
      </c>
      <c r="H60" s="64">
        <v>0.05</v>
      </c>
      <c r="I60" s="65"/>
      <c r="J60" s="66">
        <f t="shared" si="18"/>
        <v>0</v>
      </c>
      <c r="K60" s="64">
        <v>0.35</v>
      </c>
      <c r="L60" s="65"/>
      <c r="M60" s="66">
        <f t="shared" si="19"/>
        <v>0</v>
      </c>
      <c r="N60" s="70">
        <f t="shared" si="15"/>
        <v>0</v>
      </c>
    </row>
    <row r="61" spans="1:14" ht="13.5">
      <c r="A61" s="211"/>
      <c r="B61" s="64">
        <v>0.25</v>
      </c>
      <c r="C61" s="65"/>
      <c r="D61" s="66">
        <f t="shared" si="16"/>
        <v>0</v>
      </c>
      <c r="E61" s="64">
        <v>0.35</v>
      </c>
      <c r="F61" s="65"/>
      <c r="G61" s="66">
        <f t="shared" si="17"/>
        <v>0</v>
      </c>
      <c r="H61" s="64">
        <v>0.05</v>
      </c>
      <c r="I61" s="65"/>
      <c r="J61" s="66">
        <f t="shared" si="18"/>
        <v>0</v>
      </c>
      <c r="K61" s="64">
        <v>0.35</v>
      </c>
      <c r="L61" s="65"/>
      <c r="M61" s="66">
        <f t="shared" si="19"/>
        <v>0</v>
      </c>
      <c r="N61" s="70">
        <f t="shared" si="15"/>
        <v>0</v>
      </c>
    </row>
    <row r="62" spans="1:14" ht="13.5">
      <c r="A62" s="211"/>
      <c r="B62" s="64">
        <v>0.25</v>
      </c>
      <c r="C62" s="65"/>
      <c r="D62" s="66">
        <f t="shared" si="16"/>
        <v>0</v>
      </c>
      <c r="E62" s="64">
        <v>0.35</v>
      </c>
      <c r="F62" s="65"/>
      <c r="G62" s="66">
        <f t="shared" si="17"/>
        <v>0</v>
      </c>
      <c r="H62" s="64">
        <v>0.05</v>
      </c>
      <c r="I62" s="65"/>
      <c r="J62" s="66">
        <f t="shared" si="18"/>
        <v>0</v>
      </c>
      <c r="K62" s="64">
        <v>0.35</v>
      </c>
      <c r="L62" s="65"/>
      <c r="M62" s="66">
        <f t="shared" si="19"/>
        <v>0</v>
      </c>
      <c r="N62" s="70">
        <f t="shared" si="15"/>
        <v>0</v>
      </c>
    </row>
    <row r="63" spans="1:14" ht="13.5">
      <c r="A63" s="211"/>
      <c r="B63" s="64">
        <v>0.25</v>
      </c>
      <c r="C63" s="65"/>
      <c r="D63" s="66">
        <f t="shared" si="16"/>
        <v>0</v>
      </c>
      <c r="E63" s="64">
        <v>0.35</v>
      </c>
      <c r="F63" s="65"/>
      <c r="G63" s="66">
        <f t="shared" si="17"/>
        <v>0</v>
      </c>
      <c r="H63" s="64">
        <v>0.05</v>
      </c>
      <c r="I63" s="65"/>
      <c r="J63" s="66">
        <f t="shared" si="18"/>
        <v>0</v>
      </c>
      <c r="K63" s="64">
        <v>0.35</v>
      </c>
      <c r="L63" s="65"/>
      <c r="M63" s="66">
        <f t="shared" si="19"/>
        <v>0</v>
      </c>
      <c r="N63" s="70">
        <f t="shared" si="15"/>
        <v>0</v>
      </c>
    </row>
    <row r="64" spans="1:14" ht="14.25" thickBot="1">
      <c r="A64" s="212"/>
      <c r="B64" s="71">
        <v>0.25</v>
      </c>
      <c r="C64" s="72"/>
      <c r="D64" s="132">
        <f t="shared" si="16"/>
        <v>0</v>
      </c>
      <c r="E64" s="71">
        <v>0.35</v>
      </c>
      <c r="F64" s="72"/>
      <c r="G64" s="132">
        <f t="shared" si="17"/>
        <v>0</v>
      </c>
      <c r="H64" s="71">
        <v>0.05</v>
      </c>
      <c r="I64" s="72"/>
      <c r="J64" s="132">
        <f t="shared" si="18"/>
        <v>0</v>
      </c>
      <c r="K64" s="71">
        <v>0.35</v>
      </c>
      <c r="L64" s="72"/>
      <c r="M64" s="132">
        <f t="shared" si="19"/>
        <v>0</v>
      </c>
      <c r="N64" s="213">
        <f t="shared" si="15"/>
        <v>0</v>
      </c>
    </row>
    <row r="65" ht="14.25" thickBot="1"/>
    <row r="66" spans="2:14" ht="14.25" thickBot="1">
      <c r="B66" s="307" t="s">
        <v>130</v>
      </c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9"/>
    </row>
    <row r="67" spans="2:14" ht="96" customHeight="1" thickBot="1">
      <c r="B67" s="321" t="s">
        <v>114</v>
      </c>
      <c r="C67" s="322"/>
      <c r="D67" s="323"/>
      <c r="E67" s="321" t="s">
        <v>117</v>
      </c>
      <c r="F67" s="322"/>
      <c r="G67" s="323"/>
      <c r="H67" s="321" t="s">
        <v>118</v>
      </c>
      <c r="I67" s="322"/>
      <c r="J67" s="323"/>
      <c r="K67" s="321" t="s">
        <v>119</v>
      </c>
      <c r="L67" s="322"/>
      <c r="M67" s="323"/>
      <c r="N67" s="35"/>
    </row>
    <row r="68" spans="1:20" ht="91.5" customHeight="1" thickBot="1">
      <c r="A68" s="209" t="s">
        <v>6</v>
      </c>
      <c r="B68" s="56" t="s">
        <v>1</v>
      </c>
      <c r="C68" s="57" t="s">
        <v>2</v>
      </c>
      <c r="D68" s="58" t="s">
        <v>3</v>
      </c>
      <c r="E68" s="56" t="s">
        <v>1</v>
      </c>
      <c r="F68" s="57" t="s">
        <v>2</v>
      </c>
      <c r="G68" s="58" t="s">
        <v>3</v>
      </c>
      <c r="H68" s="56" t="s">
        <v>1</v>
      </c>
      <c r="I68" s="57" t="s">
        <v>2</v>
      </c>
      <c r="J68" s="58" t="s">
        <v>3</v>
      </c>
      <c r="K68" s="56" t="s">
        <v>1</v>
      </c>
      <c r="L68" s="57" t="s">
        <v>2</v>
      </c>
      <c r="M68" s="58" t="s">
        <v>3</v>
      </c>
      <c r="N68" s="83" t="s">
        <v>0</v>
      </c>
      <c r="O68" s="86" t="s">
        <v>4</v>
      </c>
      <c r="P68" s="117" t="s">
        <v>123</v>
      </c>
      <c r="Q68" s="87" t="s">
        <v>97</v>
      </c>
      <c r="R68" s="96" t="s">
        <v>98</v>
      </c>
      <c r="S68" s="88" t="s">
        <v>99</v>
      </c>
      <c r="T68" s="88" t="s">
        <v>80</v>
      </c>
    </row>
    <row r="69" spans="1:20" ht="13.5">
      <c r="A69" s="210"/>
      <c r="B69" s="59">
        <v>0.25</v>
      </c>
      <c r="C69" s="60"/>
      <c r="D69" s="61">
        <f>SUM(B69*C69)</f>
        <v>0</v>
      </c>
      <c r="E69" s="59">
        <v>0.35</v>
      </c>
      <c r="F69" s="60"/>
      <c r="G69" s="61">
        <f>SUM(E69*F69)</f>
        <v>0</v>
      </c>
      <c r="H69" s="59">
        <v>0.05</v>
      </c>
      <c r="I69" s="60"/>
      <c r="J69" s="61">
        <f>SUM(H69*I69)</f>
        <v>0</v>
      </c>
      <c r="K69" s="59">
        <v>0.35</v>
      </c>
      <c r="L69" s="60"/>
      <c r="M69" s="61">
        <f>SUM(K69*L69)</f>
        <v>0</v>
      </c>
      <c r="N69" s="63">
        <f>SUM(D69+G69+J69+M69)</f>
        <v>0</v>
      </c>
      <c r="O69" s="214">
        <f>(N13+N27+N41+N55+N69)/5</f>
        <v>0</v>
      </c>
      <c r="P69" s="223">
        <f>N13+N27+N41+N55+N69</f>
        <v>0</v>
      </c>
      <c r="Q69" s="215">
        <v>0.05</v>
      </c>
      <c r="R69" s="216">
        <f>P69*Q69</f>
        <v>0</v>
      </c>
      <c r="S69" s="217">
        <f>P69-R69</f>
        <v>0</v>
      </c>
      <c r="T69" s="218"/>
    </row>
    <row r="70" spans="1:20" ht="13.5">
      <c r="A70" s="211"/>
      <c r="B70" s="64">
        <v>0.25</v>
      </c>
      <c r="C70" s="65"/>
      <c r="D70" s="66">
        <f>SUM(B70*C70)</f>
        <v>0</v>
      </c>
      <c r="E70" s="64">
        <v>0.35</v>
      </c>
      <c r="F70" s="65"/>
      <c r="G70" s="66">
        <f>SUM(E70*F70)</f>
        <v>0</v>
      </c>
      <c r="H70" s="64">
        <v>0.05</v>
      </c>
      <c r="I70" s="65"/>
      <c r="J70" s="66">
        <f>SUM(H70*I70)</f>
        <v>0</v>
      </c>
      <c r="K70" s="64">
        <v>0.35</v>
      </c>
      <c r="L70" s="65"/>
      <c r="M70" s="66">
        <f>SUM(K70*L70)</f>
        <v>0</v>
      </c>
      <c r="N70" s="70">
        <f aca="true" t="shared" si="20" ref="N70:N78">SUM(D70+G70+J70+M70)</f>
        <v>0</v>
      </c>
      <c r="O70" s="91">
        <f>(N14+N28+N42+N56+N70)/5</f>
        <v>0</v>
      </c>
      <c r="P70" s="98">
        <f aca="true" t="shared" si="21" ref="P70:P78">N14+N28+N42+N56+N70</f>
        <v>0</v>
      </c>
      <c r="Q70" s="92">
        <v>0.1</v>
      </c>
      <c r="R70" s="99">
        <f aca="true" t="shared" si="22" ref="R70:R78">P70*Q70</f>
        <v>0</v>
      </c>
      <c r="S70" s="90">
        <f aca="true" t="shared" si="23" ref="S70:S78">P70-R70</f>
        <v>0</v>
      </c>
      <c r="T70" s="90"/>
    </row>
    <row r="71" spans="1:20" ht="13.5">
      <c r="A71" s="211"/>
      <c r="B71" s="64">
        <v>0.25</v>
      </c>
      <c r="C71" s="65"/>
      <c r="D71" s="66">
        <f aca="true" t="shared" si="24" ref="D71:D78">SUM(B71*C71)</f>
        <v>0</v>
      </c>
      <c r="E71" s="64">
        <v>0.35</v>
      </c>
      <c r="F71" s="65"/>
      <c r="G71" s="66">
        <f aca="true" t="shared" si="25" ref="G71:G78">SUM(E71*F71)</f>
        <v>0</v>
      </c>
      <c r="H71" s="64">
        <v>0.05</v>
      </c>
      <c r="I71" s="65"/>
      <c r="J71" s="66">
        <f aca="true" t="shared" si="26" ref="J71:J78">SUM(H71*I71)</f>
        <v>0</v>
      </c>
      <c r="K71" s="64">
        <v>0.35</v>
      </c>
      <c r="L71" s="65"/>
      <c r="M71" s="66">
        <f aca="true" t="shared" si="27" ref="M71:M78">SUM(K71*L71)</f>
        <v>0</v>
      </c>
      <c r="N71" s="70">
        <f t="shared" si="20"/>
        <v>0</v>
      </c>
      <c r="O71" s="93">
        <f aca="true" t="shared" si="28" ref="O71:O78">(N15+N29+N43+N57+N71)/5</f>
        <v>0</v>
      </c>
      <c r="P71" s="97">
        <f t="shared" si="21"/>
        <v>0</v>
      </c>
      <c r="Q71" s="89">
        <v>0.05</v>
      </c>
      <c r="R71" s="100">
        <f t="shared" si="22"/>
        <v>0</v>
      </c>
      <c r="S71" s="90">
        <f t="shared" si="23"/>
        <v>0</v>
      </c>
      <c r="T71" s="90"/>
    </row>
    <row r="72" spans="1:20" ht="13.5">
      <c r="A72" s="211"/>
      <c r="B72" s="64">
        <v>0.25</v>
      </c>
      <c r="C72" s="65"/>
      <c r="D72" s="66">
        <f t="shared" si="24"/>
        <v>0</v>
      </c>
      <c r="E72" s="64">
        <v>0.35</v>
      </c>
      <c r="F72" s="65"/>
      <c r="G72" s="66">
        <f t="shared" si="25"/>
        <v>0</v>
      </c>
      <c r="H72" s="64">
        <v>0.05</v>
      </c>
      <c r="I72" s="65"/>
      <c r="J72" s="66">
        <f t="shared" si="26"/>
        <v>0</v>
      </c>
      <c r="K72" s="64">
        <v>0.35</v>
      </c>
      <c r="L72" s="65"/>
      <c r="M72" s="66">
        <f t="shared" si="27"/>
        <v>0</v>
      </c>
      <c r="N72" s="70">
        <f t="shared" si="20"/>
        <v>0</v>
      </c>
      <c r="O72" s="93">
        <f t="shared" si="28"/>
        <v>0</v>
      </c>
      <c r="P72" s="97">
        <f t="shared" si="21"/>
        <v>0</v>
      </c>
      <c r="Q72" s="89">
        <v>0.1</v>
      </c>
      <c r="R72" s="100">
        <f t="shared" si="22"/>
        <v>0</v>
      </c>
      <c r="S72" s="90">
        <f t="shared" si="23"/>
        <v>0</v>
      </c>
      <c r="T72" s="90"/>
    </row>
    <row r="73" spans="1:20" ht="13.5">
      <c r="A73" s="211"/>
      <c r="B73" s="64">
        <v>0.25</v>
      </c>
      <c r="C73" s="65"/>
      <c r="D73" s="66">
        <f t="shared" si="24"/>
        <v>0</v>
      </c>
      <c r="E73" s="64">
        <v>0.35</v>
      </c>
      <c r="F73" s="65"/>
      <c r="G73" s="66">
        <f t="shared" si="25"/>
        <v>0</v>
      </c>
      <c r="H73" s="64">
        <v>0.05</v>
      </c>
      <c r="I73" s="65"/>
      <c r="J73" s="66">
        <f t="shared" si="26"/>
        <v>0</v>
      </c>
      <c r="K73" s="64">
        <v>0.35</v>
      </c>
      <c r="L73" s="65"/>
      <c r="M73" s="66">
        <f t="shared" si="27"/>
        <v>0</v>
      </c>
      <c r="N73" s="70">
        <f t="shared" si="20"/>
        <v>0</v>
      </c>
      <c r="O73" s="93">
        <f t="shared" si="28"/>
        <v>0</v>
      </c>
      <c r="P73" s="97">
        <f t="shared" si="21"/>
        <v>0</v>
      </c>
      <c r="Q73" s="101"/>
      <c r="R73" s="100">
        <f t="shared" si="22"/>
        <v>0</v>
      </c>
      <c r="S73" s="90">
        <f t="shared" si="23"/>
        <v>0</v>
      </c>
      <c r="T73" s="90"/>
    </row>
    <row r="74" spans="1:20" ht="13.5">
      <c r="A74" s="211"/>
      <c r="B74" s="64">
        <v>0.25</v>
      </c>
      <c r="C74" s="65"/>
      <c r="D74" s="66">
        <f t="shared" si="24"/>
        <v>0</v>
      </c>
      <c r="E74" s="64">
        <v>0.35</v>
      </c>
      <c r="F74" s="65"/>
      <c r="G74" s="66">
        <f t="shared" si="25"/>
        <v>0</v>
      </c>
      <c r="H74" s="64">
        <v>0.05</v>
      </c>
      <c r="I74" s="65"/>
      <c r="J74" s="66">
        <f t="shared" si="26"/>
        <v>0</v>
      </c>
      <c r="K74" s="64">
        <v>0.35</v>
      </c>
      <c r="L74" s="65"/>
      <c r="M74" s="66">
        <f t="shared" si="27"/>
        <v>0</v>
      </c>
      <c r="N74" s="70">
        <f t="shared" si="20"/>
        <v>0</v>
      </c>
      <c r="O74" s="93">
        <f t="shared" si="28"/>
        <v>0</v>
      </c>
      <c r="P74" s="97">
        <f t="shared" si="21"/>
        <v>0</v>
      </c>
      <c r="Q74" s="101"/>
      <c r="R74" s="100">
        <f t="shared" si="22"/>
        <v>0</v>
      </c>
      <c r="S74" s="90">
        <f t="shared" si="23"/>
        <v>0</v>
      </c>
      <c r="T74" s="90"/>
    </row>
    <row r="75" spans="1:20" ht="13.5">
      <c r="A75" s="211"/>
      <c r="B75" s="64">
        <v>0.25</v>
      </c>
      <c r="C75" s="65"/>
      <c r="D75" s="66">
        <f t="shared" si="24"/>
        <v>0</v>
      </c>
      <c r="E75" s="64">
        <v>0.35</v>
      </c>
      <c r="F75" s="65"/>
      <c r="G75" s="66">
        <f t="shared" si="25"/>
        <v>0</v>
      </c>
      <c r="H75" s="64">
        <v>0.05</v>
      </c>
      <c r="I75" s="65"/>
      <c r="J75" s="66">
        <f t="shared" si="26"/>
        <v>0</v>
      </c>
      <c r="K75" s="64">
        <v>0.35</v>
      </c>
      <c r="L75" s="65"/>
      <c r="M75" s="66">
        <f t="shared" si="27"/>
        <v>0</v>
      </c>
      <c r="N75" s="70">
        <f t="shared" si="20"/>
        <v>0</v>
      </c>
      <c r="O75" s="93">
        <f t="shared" si="28"/>
        <v>0</v>
      </c>
      <c r="P75" s="97">
        <f t="shared" si="21"/>
        <v>0</v>
      </c>
      <c r="Q75" s="89">
        <v>0.05</v>
      </c>
      <c r="R75" s="100">
        <f t="shared" si="22"/>
        <v>0</v>
      </c>
      <c r="S75" s="90">
        <f t="shared" si="23"/>
        <v>0</v>
      </c>
      <c r="T75" s="90"/>
    </row>
    <row r="76" spans="1:20" ht="13.5">
      <c r="A76" s="211"/>
      <c r="B76" s="64">
        <v>0.25</v>
      </c>
      <c r="C76" s="65"/>
      <c r="D76" s="66">
        <f t="shared" si="24"/>
        <v>0</v>
      </c>
      <c r="E76" s="64">
        <v>0.35</v>
      </c>
      <c r="F76" s="65"/>
      <c r="G76" s="66">
        <f t="shared" si="25"/>
        <v>0</v>
      </c>
      <c r="H76" s="64">
        <v>0.05</v>
      </c>
      <c r="I76" s="65"/>
      <c r="J76" s="66">
        <f t="shared" si="26"/>
        <v>0</v>
      </c>
      <c r="K76" s="64">
        <v>0.35</v>
      </c>
      <c r="L76" s="65"/>
      <c r="M76" s="66">
        <f t="shared" si="27"/>
        <v>0</v>
      </c>
      <c r="N76" s="70">
        <f t="shared" si="20"/>
        <v>0</v>
      </c>
      <c r="O76" s="93">
        <f t="shared" si="28"/>
        <v>0</v>
      </c>
      <c r="P76" s="97">
        <f t="shared" si="21"/>
        <v>0</v>
      </c>
      <c r="Q76" s="101"/>
      <c r="R76" s="100">
        <f t="shared" si="22"/>
        <v>0</v>
      </c>
      <c r="S76" s="90">
        <f t="shared" si="23"/>
        <v>0</v>
      </c>
      <c r="T76" s="90"/>
    </row>
    <row r="77" spans="1:20" ht="13.5">
      <c r="A77" s="211"/>
      <c r="B77" s="64">
        <v>0.25</v>
      </c>
      <c r="C77" s="65"/>
      <c r="D77" s="66">
        <f t="shared" si="24"/>
        <v>0</v>
      </c>
      <c r="E77" s="64">
        <v>0.35</v>
      </c>
      <c r="F77" s="65"/>
      <c r="G77" s="66">
        <f t="shared" si="25"/>
        <v>0</v>
      </c>
      <c r="H77" s="64">
        <v>0.05</v>
      </c>
      <c r="I77" s="65"/>
      <c r="J77" s="66">
        <f t="shared" si="26"/>
        <v>0</v>
      </c>
      <c r="K77" s="64">
        <v>0.35</v>
      </c>
      <c r="L77" s="65"/>
      <c r="M77" s="66">
        <f t="shared" si="27"/>
        <v>0</v>
      </c>
      <c r="N77" s="70">
        <f t="shared" si="20"/>
        <v>0</v>
      </c>
      <c r="O77" s="93">
        <f t="shared" si="28"/>
        <v>0</v>
      </c>
      <c r="P77" s="97">
        <f t="shared" si="21"/>
        <v>0</v>
      </c>
      <c r="Q77" s="101"/>
      <c r="R77" s="100">
        <f t="shared" si="22"/>
        <v>0</v>
      </c>
      <c r="S77" s="90">
        <f t="shared" si="23"/>
        <v>0</v>
      </c>
      <c r="T77" s="90"/>
    </row>
    <row r="78" spans="1:20" ht="14.25" thickBot="1">
      <c r="A78" s="212"/>
      <c r="B78" s="71">
        <v>0.25</v>
      </c>
      <c r="C78" s="72"/>
      <c r="D78" s="132">
        <f t="shared" si="24"/>
        <v>0</v>
      </c>
      <c r="E78" s="71">
        <v>0.35</v>
      </c>
      <c r="F78" s="72"/>
      <c r="G78" s="132">
        <f t="shared" si="25"/>
        <v>0</v>
      </c>
      <c r="H78" s="71">
        <v>0.05</v>
      </c>
      <c r="I78" s="72"/>
      <c r="J78" s="132">
        <f t="shared" si="26"/>
        <v>0</v>
      </c>
      <c r="K78" s="71">
        <v>0.35</v>
      </c>
      <c r="L78" s="72"/>
      <c r="M78" s="132">
        <f t="shared" si="27"/>
        <v>0</v>
      </c>
      <c r="N78" s="213">
        <f t="shared" si="20"/>
        <v>0</v>
      </c>
      <c r="O78" s="219">
        <f t="shared" si="28"/>
        <v>0</v>
      </c>
      <c r="P78" s="220">
        <f t="shared" si="21"/>
        <v>0</v>
      </c>
      <c r="Q78" s="221">
        <v>0.05</v>
      </c>
      <c r="R78" s="222">
        <f t="shared" si="22"/>
        <v>0</v>
      </c>
      <c r="S78" s="102">
        <f t="shared" si="23"/>
        <v>0</v>
      </c>
      <c r="T78" s="102"/>
    </row>
    <row r="79" spans="1:18" ht="13.5">
      <c r="A79" s="113"/>
      <c r="B79" s="114"/>
      <c r="C79" s="115"/>
      <c r="D79" s="114"/>
      <c r="E79" s="114"/>
      <c r="F79" s="115"/>
      <c r="G79" s="114"/>
      <c r="H79" s="114"/>
      <c r="I79" s="115"/>
      <c r="J79" s="114"/>
      <c r="K79" s="114"/>
      <c r="L79" s="115"/>
      <c r="M79" s="114"/>
      <c r="N79" s="116"/>
      <c r="O79" s="94"/>
      <c r="P79" s="94"/>
      <c r="Q79" s="95"/>
      <c r="R79" s="103"/>
    </row>
    <row r="80" spans="1:18" ht="13.5">
      <c r="A80" s="113"/>
      <c r="B80" s="114"/>
      <c r="C80" s="115"/>
      <c r="D80" s="114"/>
      <c r="E80" s="114"/>
      <c r="F80" s="115"/>
      <c r="G80" s="114"/>
      <c r="H80" s="114"/>
      <c r="I80" s="115"/>
      <c r="J80" s="114"/>
      <c r="K80" s="114"/>
      <c r="L80" s="115"/>
      <c r="M80" s="114"/>
      <c r="N80" s="116"/>
      <c r="O80" s="94"/>
      <c r="P80" s="94"/>
      <c r="Q80" s="95"/>
      <c r="R80" s="103"/>
    </row>
    <row r="81" spans="1:18" ht="13.5">
      <c r="A81" s="113"/>
      <c r="B81" s="114"/>
      <c r="C81" s="115"/>
      <c r="D81" s="114"/>
      <c r="E81" s="114"/>
      <c r="F81" s="115"/>
      <c r="G81" s="114"/>
      <c r="H81" s="114"/>
      <c r="I81" s="115"/>
      <c r="J81" s="114"/>
      <c r="K81" s="114"/>
      <c r="L81" s="115"/>
      <c r="M81" s="114"/>
      <c r="N81" s="116"/>
      <c r="O81" s="94"/>
      <c r="P81" s="94"/>
      <c r="Q81" s="95"/>
      <c r="R81" s="103"/>
    </row>
    <row r="82" spans="1:18" ht="13.5">
      <c r="A82" s="113"/>
      <c r="B82" s="114"/>
      <c r="C82" s="115"/>
      <c r="D82" s="114"/>
      <c r="E82" s="114"/>
      <c r="F82" s="115"/>
      <c r="G82" s="114"/>
      <c r="H82" s="114"/>
      <c r="I82" s="115"/>
      <c r="J82" s="114"/>
      <c r="K82" s="114"/>
      <c r="L82" s="115"/>
      <c r="M82" s="114"/>
      <c r="N82" s="116"/>
      <c r="O82" s="94"/>
      <c r="P82" s="94"/>
      <c r="Q82" s="95"/>
      <c r="R82" s="103"/>
    </row>
    <row r="83" spans="1:18" ht="13.5">
      <c r="A83" s="113"/>
      <c r="B83" s="114"/>
      <c r="C83" s="115"/>
      <c r="D83" s="114"/>
      <c r="E83" s="114"/>
      <c r="F83" s="115"/>
      <c r="G83" s="114"/>
      <c r="H83" s="114"/>
      <c r="I83" s="115"/>
      <c r="J83" s="114"/>
      <c r="K83" s="114"/>
      <c r="L83" s="115"/>
      <c r="M83" s="114"/>
      <c r="N83" s="116"/>
      <c r="O83" s="94"/>
      <c r="P83" s="94"/>
      <c r="Q83" s="95"/>
      <c r="R83" s="103"/>
    </row>
    <row r="84" spans="1:18" ht="13.5">
      <c r="A84" s="113"/>
      <c r="B84" s="114"/>
      <c r="C84" s="115"/>
      <c r="D84" s="114"/>
      <c r="E84" s="114"/>
      <c r="F84" s="115"/>
      <c r="G84" s="114"/>
      <c r="H84" s="114"/>
      <c r="I84" s="115"/>
      <c r="J84" s="114"/>
      <c r="K84" s="114"/>
      <c r="L84" s="115"/>
      <c r="M84" s="114"/>
      <c r="N84" s="116"/>
      <c r="O84" s="94"/>
      <c r="P84" s="94"/>
      <c r="Q84" s="95"/>
      <c r="R84" s="103"/>
    </row>
  </sheetData>
  <sheetProtection selectLockedCells="1"/>
  <mergeCells count="26">
    <mergeCell ref="D7:F7"/>
    <mergeCell ref="B10:N10"/>
    <mergeCell ref="B11:D11"/>
    <mergeCell ref="E11:G11"/>
    <mergeCell ref="H11:J11"/>
    <mergeCell ref="K11:M11"/>
    <mergeCell ref="B53:D53"/>
    <mergeCell ref="E53:G53"/>
    <mergeCell ref="H53:J53"/>
    <mergeCell ref="K53:M53"/>
    <mergeCell ref="B24:M24"/>
    <mergeCell ref="B25:D25"/>
    <mergeCell ref="E25:G25"/>
    <mergeCell ref="H25:J25"/>
    <mergeCell ref="K25:M25"/>
    <mergeCell ref="B38:M38"/>
    <mergeCell ref="B66:N66"/>
    <mergeCell ref="B67:D67"/>
    <mergeCell ref="E67:G67"/>
    <mergeCell ref="H67:J67"/>
    <mergeCell ref="K67:M67"/>
    <mergeCell ref="B39:D39"/>
    <mergeCell ref="E39:G39"/>
    <mergeCell ref="H39:J39"/>
    <mergeCell ref="K39:M39"/>
    <mergeCell ref="B52:M52"/>
  </mergeCells>
  <printOptions/>
  <pageMargins left="0.25" right="0.25" top="0.75" bottom="0.75" header="0.3" footer="0.3"/>
  <pageSetup fitToHeight="1" fitToWidth="1" horizontalDpi="300" verticalDpi="3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V31"/>
  <sheetViews>
    <sheetView view="pageBreakPreview" zoomScaleNormal="130" zoomScaleSheetLayoutView="100" workbookViewId="0" topLeftCell="A20">
      <selection activeCell="N26" sqref="N26:P26"/>
    </sheetView>
  </sheetViews>
  <sheetFormatPr defaultColWidth="9.140625" defaultRowHeight="15"/>
  <cols>
    <col min="1" max="1" width="40.7109375" style="30" customWidth="1"/>
    <col min="2" max="6" width="4.8515625" style="31" customWidth="1"/>
    <col min="7" max="7" width="5.28125" style="31" customWidth="1"/>
    <col min="8" max="9" width="4.8515625" style="31" customWidth="1"/>
    <col min="10" max="10" width="5.28125" style="31" customWidth="1"/>
    <col min="11" max="14" width="4.8515625" style="31" customWidth="1"/>
    <col min="15" max="15" width="4.8515625" style="32" customWidth="1"/>
    <col min="16" max="16" width="4.8515625" style="31" customWidth="1"/>
    <col min="17" max="17" width="8.8515625" style="31" customWidth="1"/>
    <col min="18" max="18" width="10.7109375" style="30" customWidth="1"/>
    <col min="19" max="19" width="11.7109375" style="30" customWidth="1"/>
    <col min="20" max="20" width="9.7109375" style="135" customWidth="1"/>
    <col min="21" max="22" width="9.7109375" style="30" customWidth="1"/>
    <col min="23" max="23" width="6.421875" style="126" customWidth="1"/>
    <col min="24" max="24" width="4.8515625" style="30" customWidth="1"/>
    <col min="25" max="25" width="4.7109375" style="30" customWidth="1"/>
    <col min="26" max="27" width="4.8515625" style="30" customWidth="1"/>
    <col min="28" max="28" width="4.7109375" style="30" customWidth="1"/>
    <col min="29" max="30" width="4.8515625" style="30" customWidth="1"/>
    <col min="31" max="31" width="4.7109375" style="30" customWidth="1"/>
    <col min="32" max="38" width="4.8515625" style="30" customWidth="1"/>
    <col min="39" max="39" width="5.7109375" style="30" customWidth="1"/>
    <col min="40" max="40" width="4.8515625" style="30" customWidth="1"/>
    <col min="41" max="41" width="4.7109375" style="30" customWidth="1"/>
    <col min="42" max="43" width="4.8515625" style="30" customWidth="1"/>
    <col min="44" max="44" width="4.7109375" style="30" customWidth="1"/>
    <col min="45" max="46" width="4.8515625" style="30" customWidth="1"/>
    <col min="47" max="47" width="4.7109375" style="30" customWidth="1"/>
    <col min="48" max="49" width="4.8515625" style="30" customWidth="1"/>
    <col min="50" max="50" width="4.7109375" style="30" customWidth="1"/>
    <col min="51" max="52" width="4.8515625" style="30" customWidth="1"/>
    <col min="53" max="53" width="4.7109375" style="30" customWidth="1"/>
    <col min="54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6" width="4.8515625" style="30" customWidth="1"/>
    <col min="67" max="67" width="5.7109375" style="30" customWidth="1"/>
    <col min="68" max="68" width="4.8515625" style="30" customWidth="1"/>
    <col min="69" max="69" width="4.7109375" style="30" customWidth="1"/>
    <col min="70" max="71" width="4.8515625" style="30" customWidth="1"/>
    <col min="72" max="72" width="4.7109375" style="30" customWidth="1"/>
    <col min="73" max="74" width="4.8515625" style="30" customWidth="1"/>
    <col min="75" max="75" width="4.7109375" style="30" customWidth="1"/>
    <col min="76" max="77" width="4.8515625" style="30" customWidth="1"/>
    <col min="78" max="78" width="4.7109375" style="30" customWidth="1"/>
    <col min="79" max="80" width="4.8515625" style="30" customWidth="1"/>
    <col min="81" max="81" width="4.7109375" style="30" customWidth="1"/>
    <col min="82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94" width="4.8515625" style="30" customWidth="1"/>
    <col min="95" max="95" width="5.7109375" style="30" customWidth="1"/>
    <col min="96" max="96" width="8.28125" style="30" customWidth="1"/>
    <col min="97" max="97" width="7.7109375" style="30" customWidth="1"/>
    <col min="98" max="98" width="6.00390625" style="30" customWidth="1"/>
    <col min="99" max="99" width="28.140625" style="30" customWidth="1"/>
    <col min="100" max="100" width="14.00390625" style="33" customWidth="1"/>
    <col min="101" max="101" width="5.140625" style="30" customWidth="1"/>
    <col min="102" max="16384" width="9.140625" style="30" customWidth="1"/>
  </cols>
  <sheetData>
    <row r="1" ht="19.5" customHeight="1"/>
    <row r="2" ht="19.5" customHeight="1">
      <c r="B2" s="196" t="s">
        <v>75</v>
      </c>
    </row>
    <row r="3" ht="19.5" customHeight="1">
      <c r="B3" s="196" t="s">
        <v>76</v>
      </c>
    </row>
    <row r="4" ht="19.5" customHeight="1"/>
    <row r="5" spans="2:4" ht="19.5" customHeight="1">
      <c r="B5" s="131" t="s">
        <v>77</v>
      </c>
      <c r="D5" s="197" t="s">
        <v>100</v>
      </c>
    </row>
    <row r="6" spans="2:20" ht="19.5" customHeight="1">
      <c r="B6" s="131" t="s">
        <v>78</v>
      </c>
      <c r="D6" s="197" t="s">
        <v>101</v>
      </c>
      <c r="T6" s="30"/>
    </row>
    <row r="7" spans="2:20" ht="19.5" customHeight="1">
      <c r="B7" s="131" t="s">
        <v>79</v>
      </c>
      <c r="D7" s="327">
        <v>42765</v>
      </c>
      <c r="E7" s="327"/>
      <c r="F7" s="327"/>
      <c r="G7" s="327"/>
      <c r="H7" s="327"/>
      <c r="I7" s="327"/>
      <c r="J7" s="327"/>
      <c r="K7" s="327"/>
      <c r="L7" s="327"/>
      <c r="T7" s="30"/>
    </row>
    <row r="8" ht="14.25" thickBot="1">
      <c r="T8" s="30"/>
    </row>
    <row r="9" spans="1:17" ht="15.75" customHeight="1" thickBot="1">
      <c r="A9" s="136"/>
      <c r="B9" s="307" t="s">
        <v>102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9"/>
    </row>
    <row r="10" spans="2:23" ht="69.75" customHeight="1" thickBot="1">
      <c r="B10" s="324" t="s">
        <v>103</v>
      </c>
      <c r="C10" s="325"/>
      <c r="D10" s="326"/>
      <c r="E10" s="324" t="s">
        <v>104</v>
      </c>
      <c r="F10" s="325"/>
      <c r="G10" s="326"/>
      <c r="H10" s="324" t="s">
        <v>105</v>
      </c>
      <c r="I10" s="325"/>
      <c r="J10" s="326"/>
      <c r="K10" s="324" t="s">
        <v>106</v>
      </c>
      <c r="L10" s="325"/>
      <c r="M10" s="325"/>
      <c r="N10" s="324" t="s">
        <v>107</v>
      </c>
      <c r="O10" s="325"/>
      <c r="P10" s="326"/>
      <c r="Q10" s="138"/>
      <c r="R10" s="160"/>
      <c r="S10" s="160"/>
      <c r="T10" s="161"/>
      <c r="U10" s="160"/>
      <c r="V10" s="160"/>
      <c r="W10" s="189"/>
    </row>
    <row r="11" spans="1:17" ht="75" customHeight="1" thickBot="1">
      <c r="A11" s="168" t="s">
        <v>6</v>
      </c>
      <c r="B11" s="198" t="s">
        <v>1</v>
      </c>
      <c r="C11" s="199" t="s">
        <v>2</v>
      </c>
      <c r="D11" s="200" t="s">
        <v>3</v>
      </c>
      <c r="E11" s="198" t="s">
        <v>1</v>
      </c>
      <c r="F11" s="199" t="s">
        <v>2</v>
      </c>
      <c r="G11" s="200" t="s">
        <v>3</v>
      </c>
      <c r="H11" s="198" t="s">
        <v>1</v>
      </c>
      <c r="I11" s="199" t="s">
        <v>2</v>
      </c>
      <c r="J11" s="200" t="s">
        <v>3</v>
      </c>
      <c r="K11" s="198" t="s">
        <v>1</v>
      </c>
      <c r="L11" s="199" t="s">
        <v>2</v>
      </c>
      <c r="M11" s="201" t="s">
        <v>3</v>
      </c>
      <c r="N11" s="202" t="s">
        <v>1</v>
      </c>
      <c r="O11" s="203" t="s">
        <v>2</v>
      </c>
      <c r="P11" s="204" t="s">
        <v>3</v>
      </c>
      <c r="Q11" s="83" t="s">
        <v>0</v>
      </c>
    </row>
    <row r="12" spans="1:17" ht="28.5" customHeight="1">
      <c r="A12" s="36"/>
      <c r="B12" s="37">
        <v>0.25</v>
      </c>
      <c r="C12" s="38"/>
      <c r="D12" s="39">
        <f>SUM(B12*C12)</f>
        <v>0</v>
      </c>
      <c r="E12" s="37">
        <v>0.15</v>
      </c>
      <c r="F12" s="38"/>
      <c r="G12" s="39">
        <f>SUM(E12*F12)</f>
        <v>0</v>
      </c>
      <c r="H12" s="37">
        <v>0.3</v>
      </c>
      <c r="I12" s="38"/>
      <c r="J12" s="39">
        <f>SUM(H12*I12)</f>
        <v>0</v>
      </c>
      <c r="K12" s="37">
        <v>0.15</v>
      </c>
      <c r="L12" s="38"/>
      <c r="M12" s="40">
        <f>SUM(K12*L12)</f>
        <v>0</v>
      </c>
      <c r="N12" s="37">
        <v>0.15</v>
      </c>
      <c r="O12" s="38"/>
      <c r="P12" s="40">
        <f>SUM(N12*O12)</f>
        <v>0</v>
      </c>
      <c r="Q12" s="41">
        <f>SUM(D12+G12+J12+M12+P12)</f>
        <v>0</v>
      </c>
    </row>
    <row r="13" spans="1:17" ht="28.5" customHeight="1">
      <c r="A13" s="42"/>
      <c r="B13" s="43">
        <v>0.25</v>
      </c>
      <c r="C13" s="44"/>
      <c r="D13" s="45">
        <f>SUM(B13*C13)</f>
        <v>0</v>
      </c>
      <c r="E13" s="43">
        <v>0.15</v>
      </c>
      <c r="F13" s="44"/>
      <c r="G13" s="45">
        <f>SUM(E13*F13)</f>
        <v>0</v>
      </c>
      <c r="H13" s="43">
        <v>0.3</v>
      </c>
      <c r="I13" s="44"/>
      <c r="J13" s="45">
        <f>SUM(H13*I13)</f>
        <v>0</v>
      </c>
      <c r="K13" s="43">
        <v>0.15</v>
      </c>
      <c r="L13" s="44"/>
      <c r="M13" s="46">
        <f>SUM(K13*L13)</f>
        <v>0</v>
      </c>
      <c r="N13" s="43">
        <v>0.15</v>
      </c>
      <c r="O13" s="44"/>
      <c r="P13" s="46">
        <f>SUM(N13*O13)</f>
        <v>0</v>
      </c>
      <c r="Q13" s="47">
        <f>SUM(D13+G13+J13+M13+P13)</f>
        <v>0</v>
      </c>
    </row>
    <row r="14" spans="1:17" ht="28.5" customHeight="1">
      <c r="A14" s="48"/>
      <c r="B14" s="43">
        <v>0.25</v>
      </c>
      <c r="C14" s="44"/>
      <c r="D14" s="45">
        <f>SUM(B14*C14)</f>
        <v>0</v>
      </c>
      <c r="E14" s="43">
        <v>0.15</v>
      </c>
      <c r="F14" s="44"/>
      <c r="G14" s="45">
        <f>SUM(E14*F14)</f>
        <v>0</v>
      </c>
      <c r="H14" s="43">
        <v>0.3</v>
      </c>
      <c r="I14" s="44"/>
      <c r="J14" s="45">
        <f>SUM(H14*I14)</f>
        <v>0</v>
      </c>
      <c r="K14" s="43">
        <v>0.15</v>
      </c>
      <c r="L14" s="44"/>
      <c r="M14" s="45">
        <f>SUM(K14*L14)</f>
        <v>0</v>
      </c>
      <c r="N14" s="43">
        <v>0.15</v>
      </c>
      <c r="O14" s="44"/>
      <c r="P14" s="46">
        <f>SUM(N14*O14)</f>
        <v>0</v>
      </c>
      <c r="Q14" s="47">
        <f>SUM(D14+G14+J14+M14+P14)</f>
        <v>0</v>
      </c>
    </row>
    <row r="15" spans="1:17" ht="28.5" customHeight="1" thickBot="1">
      <c r="A15" s="176"/>
      <c r="B15" s="49">
        <v>0.25</v>
      </c>
      <c r="C15" s="50"/>
      <c r="D15" s="51">
        <f>SUM(B15*C15)</f>
        <v>0</v>
      </c>
      <c r="E15" s="49">
        <v>0.15</v>
      </c>
      <c r="F15" s="50"/>
      <c r="G15" s="51">
        <f>SUM(E15*F15)</f>
        <v>0</v>
      </c>
      <c r="H15" s="49">
        <v>0.3</v>
      </c>
      <c r="I15" s="50"/>
      <c r="J15" s="51">
        <f>SUM(H15*I15)</f>
        <v>0</v>
      </c>
      <c r="K15" s="49">
        <v>0.15</v>
      </c>
      <c r="L15" s="50"/>
      <c r="M15" s="52">
        <f>SUM(K15*L15)</f>
        <v>0</v>
      </c>
      <c r="N15" s="49">
        <v>0.15</v>
      </c>
      <c r="O15" s="50"/>
      <c r="P15" s="52">
        <f>SUM(N15*O15)</f>
        <v>0</v>
      </c>
      <c r="Q15" s="53">
        <f>SUM(D15+G15+J15+M15+P15)</f>
        <v>0</v>
      </c>
    </row>
    <row r="16" ht="14.25" thickBot="1"/>
    <row r="17" spans="2:17" ht="14.25" thickBot="1">
      <c r="B17" s="307" t="s">
        <v>108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9"/>
    </row>
    <row r="18" spans="2:23" ht="69.75" customHeight="1" thickBot="1">
      <c r="B18" s="324" t="s">
        <v>103</v>
      </c>
      <c r="C18" s="325"/>
      <c r="D18" s="326"/>
      <c r="E18" s="324" t="s">
        <v>104</v>
      </c>
      <c r="F18" s="325"/>
      <c r="G18" s="326"/>
      <c r="H18" s="324" t="s">
        <v>105</v>
      </c>
      <c r="I18" s="325"/>
      <c r="J18" s="326"/>
      <c r="K18" s="324" t="s">
        <v>106</v>
      </c>
      <c r="L18" s="325"/>
      <c r="M18" s="325"/>
      <c r="N18" s="324" t="s">
        <v>107</v>
      </c>
      <c r="O18" s="325"/>
      <c r="P18" s="326"/>
      <c r="Q18" s="138"/>
      <c r="R18" s="160"/>
      <c r="S18" s="160"/>
      <c r="T18" s="161"/>
      <c r="U18" s="160"/>
      <c r="V18" s="160"/>
      <c r="W18" s="189"/>
    </row>
    <row r="19" spans="1:17" ht="75" customHeight="1" thickBot="1">
      <c r="A19" s="168" t="s">
        <v>6</v>
      </c>
      <c r="B19" s="198" t="s">
        <v>1</v>
      </c>
      <c r="C19" s="199" t="s">
        <v>2</v>
      </c>
      <c r="D19" s="200" t="s">
        <v>3</v>
      </c>
      <c r="E19" s="198" t="s">
        <v>1</v>
      </c>
      <c r="F19" s="199" t="s">
        <v>2</v>
      </c>
      <c r="G19" s="200" t="s">
        <v>3</v>
      </c>
      <c r="H19" s="198" t="s">
        <v>1</v>
      </c>
      <c r="I19" s="199" t="s">
        <v>2</v>
      </c>
      <c r="J19" s="200" t="s">
        <v>3</v>
      </c>
      <c r="K19" s="198" t="s">
        <v>1</v>
      </c>
      <c r="L19" s="199" t="s">
        <v>2</v>
      </c>
      <c r="M19" s="201" t="s">
        <v>3</v>
      </c>
      <c r="N19" s="202" t="s">
        <v>1</v>
      </c>
      <c r="O19" s="203" t="s">
        <v>2</v>
      </c>
      <c r="P19" s="204" t="s">
        <v>3</v>
      </c>
      <c r="Q19" s="83" t="s">
        <v>0</v>
      </c>
    </row>
    <row r="20" spans="1:17" ht="28.5" customHeight="1">
      <c r="A20" s="36"/>
      <c r="B20" s="37">
        <v>0.25</v>
      </c>
      <c r="C20" s="38"/>
      <c r="D20" s="39">
        <f>SUM(B20*C20)</f>
        <v>0</v>
      </c>
      <c r="E20" s="37">
        <v>0.15</v>
      </c>
      <c r="F20" s="38"/>
      <c r="G20" s="39">
        <f>SUM(E20*F20)</f>
        <v>0</v>
      </c>
      <c r="H20" s="37">
        <v>0.3</v>
      </c>
      <c r="I20" s="38"/>
      <c r="J20" s="39">
        <f>SUM(H20*I20)</f>
        <v>0</v>
      </c>
      <c r="K20" s="37">
        <v>0.15</v>
      </c>
      <c r="L20" s="38"/>
      <c r="M20" s="40">
        <f>SUM(K20*L20)</f>
        <v>0</v>
      </c>
      <c r="N20" s="37">
        <v>0.15</v>
      </c>
      <c r="O20" s="38"/>
      <c r="P20" s="40">
        <f>SUM(N20*O20)</f>
        <v>0</v>
      </c>
      <c r="Q20" s="41">
        <f>SUM(D20+G20+J20+M20+P20)</f>
        <v>0</v>
      </c>
    </row>
    <row r="21" spans="1:17" ht="28.5" customHeight="1">
      <c r="A21" s="42"/>
      <c r="B21" s="43">
        <v>0.25</v>
      </c>
      <c r="C21" s="44"/>
      <c r="D21" s="45">
        <f>SUM(B21*C21)</f>
        <v>0</v>
      </c>
      <c r="E21" s="43">
        <v>0.15</v>
      </c>
      <c r="F21" s="44"/>
      <c r="G21" s="45">
        <f>SUM(E21*F21)</f>
        <v>0</v>
      </c>
      <c r="H21" s="43">
        <v>0.3</v>
      </c>
      <c r="I21" s="44"/>
      <c r="J21" s="45">
        <f>SUM(H21*I21)</f>
        <v>0</v>
      </c>
      <c r="K21" s="43">
        <v>0.15</v>
      </c>
      <c r="L21" s="44"/>
      <c r="M21" s="46">
        <f>SUM(K21*L21)</f>
        <v>0</v>
      </c>
      <c r="N21" s="43">
        <v>0.15</v>
      </c>
      <c r="O21" s="44"/>
      <c r="P21" s="46">
        <f>SUM(N21*O21)</f>
        <v>0</v>
      </c>
      <c r="Q21" s="47">
        <f>SUM(D21+G21+J21+M21+P21)</f>
        <v>0</v>
      </c>
    </row>
    <row r="22" spans="1:17" ht="28.5" customHeight="1">
      <c r="A22" s="48"/>
      <c r="B22" s="43">
        <v>0.25</v>
      </c>
      <c r="C22" s="44"/>
      <c r="D22" s="45">
        <f>SUM(B22*C22)</f>
        <v>0</v>
      </c>
      <c r="E22" s="43">
        <v>0.15</v>
      </c>
      <c r="F22" s="44"/>
      <c r="G22" s="45">
        <f>SUM(E22*F22)</f>
        <v>0</v>
      </c>
      <c r="H22" s="43">
        <v>0.3</v>
      </c>
      <c r="I22" s="44"/>
      <c r="J22" s="45">
        <f>SUM(H22*I22)</f>
        <v>0</v>
      </c>
      <c r="K22" s="43">
        <v>0.15</v>
      </c>
      <c r="L22" s="44"/>
      <c r="M22" s="45">
        <f>SUM(K22*L22)</f>
        <v>0</v>
      </c>
      <c r="N22" s="43">
        <v>0.15</v>
      </c>
      <c r="O22" s="44"/>
      <c r="P22" s="46">
        <f>SUM(N22*O22)</f>
        <v>0</v>
      </c>
      <c r="Q22" s="47">
        <f>SUM(D22+G22+J22+M22+P22)</f>
        <v>0</v>
      </c>
    </row>
    <row r="23" spans="1:17" ht="28.5" customHeight="1" thickBot="1">
      <c r="A23" s="176"/>
      <c r="B23" s="49">
        <v>0.25</v>
      </c>
      <c r="C23" s="50"/>
      <c r="D23" s="51">
        <f>SUM(B23*C23)</f>
        <v>0</v>
      </c>
      <c r="E23" s="49">
        <v>0.15</v>
      </c>
      <c r="F23" s="50"/>
      <c r="G23" s="51">
        <f>SUM(E23*F23)</f>
        <v>0</v>
      </c>
      <c r="H23" s="49">
        <v>0.3</v>
      </c>
      <c r="I23" s="50"/>
      <c r="J23" s="51">
        <f>SUM(H23*I23)</f>
        <v>0</v>
      </c>
      <c r="K23" s="49">
        <v>0.15</v>
      </c>
      <c r="L23" s="50"/>
      <c r="M23" s="52">
        <f>SUM(K23*L23)</f>
        <v>0</v>
      </c>
      <c r="N23" s="49">
        <v>0.15</v>
      </c>
      <c r="O23" s="50"/>
      <c r="P23" s="52">
        <f>SUM(N23*O23)</f>
        <v>0</v>
      </c>
      <c r="Q23" s="53">
        <f>SUM(D23+G23+J23+M23+P23)</f>
        <v>0</v>
      </c>
    </row>
    <row r="24" ht="14.25" thickBot="1"/>
    <row r="25" spans="2:17" ht="14.25" thickBot="1">
      <c r="B25" s="307" t="s">
        <v>109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9"/>
    </row>
    <row r="26" spans="2:23" ht="69.75" customHeight="1" thickBot="1">
      <c r="B26" s="324" t="s">
        <v>103</v>
      </c>
      <c r="C26" s="325"/>
      <c r="D26" s="326"/>
      <c r="E26" s="324" t="s">
        <v>104</v>
      </c>
      <c r="F26" s="325"/>
      <c r="G26" s="326"/>
      <c r="H26" s="324" t="s">
        <v>105</v>
      </c>
      <c r="I26" s="325"/>
      <c r="J26" s="326"/>
      <c r="K26" s="324" t="s">
        <v>106</v>
      </c>
      <c r="L26" s="325"/>
      <c r="M26" s="325"/>
      <c r="N26" s="324" t="s">
        <v>107</v>
      </c>
      <c r="O26" s="325"/>
      <c r="P26" s="326"/>
      <c r="Q26" s="138"/>
      <c r="R26" s="160"/>
      <c r="S26" s="160"/>
      <c r="T26" s="161"/>
      <c r="U26" s="160"/>
      <c r="V26" s="160"/>
      <c r="W26" s="189"/>
    </row>
    <row r="27" spans="1:100" s="160" customFormat="1" ht="75" customHeight="1" thickBot="1">
      <c r="A27" s="168" t="s">
        <v>6</v>
      </c>
      <c r="B27" s="198" t="s">
        <v>1</v>
      </c>
      <c r="C27" s="199" t="s">
        <v>2</v>
      </c>
      <c r="D27" s="200" t="s">
        <v>3</v>
      </c>
      <c r="E27" s="198" t="s">
        <v>1</v>
      </c>
      <c r="F27" s="199" t="s">
        <v>2</v>
      </c>
      <c r="G27" s="200" t="s">
        <v>3</v>
      </c>
      <c r="H27" s="198" t="s">
        <v>1</v>
      </c>
      <c r="I27" s="199" t="s">
        <v>2</v>
      </c>
      <c r="J27" s="200" t="s">
        <v>3</v>
      </c>
      <c r="K27" s="198" t="s">
        <v>1</v>
      </c>
      <c r="L27" s="199" t="s">
        <v>2</v>
      </c>
      <c r="M27" s="201" t="s">
        <v>3</v>
      </c>
      <c r="N27" s="202" t="s">
        <v>1</v>
      </c>
      <c r="O27" s="203" t="s">
        <v>2</v>
      </c>
      <c r="P27" s="204" t="s">
        <v>3</v>
      </c>
      <c r="Q27" s="205" t="s">
        <v>0</v>
      </c>
      <c r="R27" s="194" t="s">
        <v>4</v>
      </c>
      <c r="S27" s="82" t="s">
        <v>5</v>
      </c>
      <c r="T27" s="190" t="s">
        <v>97</v>
      </c>
      <c r="U27" s="191" t="s">
        <v>98</v>
      </c>
      <c r="V27" s="195" t="s">
        <v>99</v>
      </c>
      <c r="W27" s="129" t="s">
        <v>80</v>
      </c>
      <c r="CV27" s="179"/>
    </row>
    <row r="28" spans="1:23" ht="28.5" customHeight="1">
      <c r="A28" s="36"/>
      <c r="B28" s="37">
        <v>0.25</v>
      </c>
      <c r="C28" s="38"/>
      <c r="D28" s="39">
        <f>SUM(B28*C28)</f>
        <v>0</v>
      </c>
      <c r="E28" s="37">
        <v>0.15</v>
      </c>
      <c r="F28" s="38"/>
      <c r="G28" s="39">
        <f>SUM(E28*F28)</f>
        <v>0</v>
      </c>
      <c r="H28" s="37">
        <v>0.3</v>
      </c>
      <c r="I28" s="38"/>
      <c r="J28" s="39">
        <f>SUM(H28*I28)</f>
        <v>0</v>
      </c>
      <c r="K28" s="37">
        <v>0.15</v>
      </c>
      <c r="L28" s="38"/>
      <c r="M28" s="40">
        <f>SUM(K28*L28)</f>
        <v>0</v>
      </c>
      <c r="N28" s="37">
        <v>0.15</v>
      </c>
      <c r="O28" s="38"/>
      <c r="P28" s="40">
        <f>SUM(N28*O28)</f>
        <v>0</v>
      </c>
      <c r="Q28" s="206">
        <f>SUM(D28+G28+J28+M28+P28)</f>
        <v>0</v>
      </c>
      <c r="R28" s="81">
        <f>SUM(Q12+Q20+Q28)/3</f>
        <v>0</v>
      </c>
      <c r="S28" s="81">
        <f>SUM(Q12+Q20+Q28)</f>
        <v>0</v>
      </c>
      <c r="T28" s="192">
        <v>0</v>
      </c>
      <c r="U28" s="193">
        <f>SUM(S28*T28)</f>
        <v>0</v>
      </c>
      <c r="V28" s="193">
        <f>S28-U28</f>
        <v>0</v>
      </c>
      <c r="W28" s="130"/>
    </row>
    <row r="29" spans="1:23" ht="28.5" customHeight="1">
      <c r="A29" s="42"/>
      <c r="B29" s="43">
        <v>0.25</v>
      </c>
      <c r="C29" s="44"/>
      <c r="D29" s="45">
        <f>SUM(B29*C29)</f>
        <v>0</v>
      </c>
      <c r="E29" s="43">
        <v>0.15</v>
      </c>
      <c r="F29" s="44"/>
      <c r="G29" s="45">
        <f>SUM(E29*F29)</f>
        <v>0</v>
      </c>
      <c r="H29" s="43">
        <v>0.3</v>
      </c>
      <c r="I29" s="44"/>
      <c r="J29" s="45">
        <f>SUM(H29*I29)</f>
        <v>0</v>
      </c>
      <c r="K29" s="43">
        <v>0.15</v>
      </c>
      <c r="L29" s="44"/>
      <c r="M29" s="46">
        <f>SUM(K29*L29)</f>
        <v>0</v>
      </c>
      <c r="N29" s="43">
        <v>0.15</v>
      </c>
      <c r="O29" s="44"/>
      <c r="P29" s="46">
        <f>SUM(N29*O29)</f>
        <v>0</v>
      </c>
      <c r="Q29" s="207">
        <f>SUM(D29+G29+J29+M29+P29)</f>
        <v>0</v>
      </c>
      <c r="R29" s="79">
        <f>SUM(Q13+Q21+Q29)/3</f>
        <v>0</v>
      </c>
      <c r="S29" s="79">
        <f>SUM(Q13+Q21+Q29)</f>
        <v>0</v>
      </c>
      <c r="T29" s="180">
        <v>0</v>
      </c>
      <c r="U29" s="181">
        <f>SUM(S29*T29)</f>
        <v>0</v>
      </c>
      <c r="V29" s="181">
        <f>S29-U29</f>
        <v>0</v>
      </c>
      <c r="W29" s="127"/>
    </row>
    <row r="30" spans="1:23" ht="28.5" customHeight="1">
      <c r="A30" s="48"/>
      <c r="B30" s="43">
        <v>0.25</v>
      </c>
      <c r="C30" s="44"/>
      <c r="D30" s="45">
        <f>SUM(B30*C30)</f>
        <v>0</v>
      </c>
      <c r="E30" s="43">
        <v>0.15</v>
      </c>
      <c r="F30" s="44"/>
      <c r="G30" s="45">
        <f>SUM(E30*F30)</f>
        <v>0</v>
      </c>
      <c r="H30" s="43">
        <v>0.3</v>
      </c>
      <c r="I30" s="44"/>
      <c r="J30" s="45">
        <f>SUM(H30*I30)</f>
        <v>0</v>
      </c>
      <c r="K30" s="43">
        <v>0.15</v>
      </c>
      <c r="L30" s="44"/>
      <c r="M30" s="45">
        <f>SUM(K30*L30)</f>
        <v>0</v>
      </c>
      <c r="N30" s="43">
        <v>0.15</v>
      </c>
      <c r="O30" s="44"/>
      <c r="P30" s="46">
        <f>SUM(N30*O30)</f>
        <v>0</v>
      </c>
      <c r="Q30" s="207">
        <f>SUM(D30+G30+J30+M30+P30)</f>
        <v>0</v>
      </c>
      <c r="R30" s="79">
        <f>SUM(Q14+Q22+Q30)/3</f>
        <v>0</v>
      </c>
      <c r="S30" s="79">
        <f>SUM(Q14+Q22+Q30)</f>
        <v>0</v>
      </c>
      <c r="T30" s="180">
        <v>0</v>
      </c>
      <c r="U30" s="181">
        <f>SUM(S30*T30)</f>
        <v>0</v>
      </c>
      <c r="V30" s="181">
        <f>S30-U30</f>
        <v>0</v>
      </c>
      <c r="W30" s="127"/>
    </row>
    <row r="31" spans="1:23" ht="28.5" customHeight="1" thickBot="1">
      <c r="A31" s="176"/>
      <c r="B31" s="49">
        <v>0.25</v>
      </c>
      <c r="C31" s="50"/>
      <c r="D31" s="51">
        <f>SUM(B31*C31)</f>
        <v>0</v>
      </c>
      <c r="E31" s="49">
        <v>0.15</v>
      </c>
      <c r="F31" s="50"/>
      <c r="G31" s="51">
        <f>SUM(E31*F31)</f>
        <v>0</v>
      </c>
      <c r="H31" s="49">
        <v>0.3</v>
      </c>
      <c r="I31" s="50"/>
      <c r="J31" s="51">
        <f>SUM(H31*I31)</f>
        <v>0</v>
      </c>
      <c r="K31" s="49">
        <v>0.15</v>
      </c>
      <c r="L31" s="50"/>
      <c r="M31" s="52">
        <f>SUM(K31*L31)</f>
        <v>0</v>
      </c>
      <c r="N31" s="49">
        <v>0.15</v>
      </c>
      <c r="O31" s="50"/>
      <c r="P31" s="52">
        <f>SUM(N31*O31)</f>
        <v>0</v>
      </c>
      <c r="Q31" s="208">
        <f>SUM(D31+G31+J31+M31+P31)</f>
        <v>0</v>
      </c>
      <c r="R31" s="80">
        <f>SUM(Q15+Q23+Q31)/3</f>
        <v>0</v>
      </c>
      <c r="S31" s="80">
        <f>SUM(Q15+Q23+Q31)</f>
        <v>0</v>
      </c>
      <c r="T31" s="182">
        <v>0</v>
      </c>
      <c r="U31" s="183">
        <f>SUM(S31*T31)</f>
        <v>0</v>
      </c>
      <c r="V31" s="183">
        <f>S31-U31</f>
        <v>0</v>
      </c>
      <c r="W31" s="128"/>
    </row>
  </sheetData>
  <sheetProtection selectLockedCells="1"/>
  <mergeCells count="19">
    <mergeCell ref="D7:L7"/>
    <mergeCell ref="B9:Q9"/>
    <mergeCell ref="B10:D10"/>
    <mergeCell ref="E10:G10"/>
    <mergeCell ref="H10:J10"/>
    <mergeCell ref="K10:M10"/>
    <mergeCell ref="N10:P10"/>
    <mergeCell ref="B17:Q17"/>
    <mergeCell ref="B18:D18"/>
    <mergeCell ref="E18:G18"/>
    <mergeCell ref="H18:J18"/>
    <mergeCell ref="K18:M18"/>
    <mergeCell ref="N18:P18"/>
    <mergeCell ref="B25:Q25"/>
    <mergeCell ref="B26:D26"/>
    <mergeCell ref="E26:G26"/>
    <mergeCell ref="H26:J26"/>
    <mergeCell ref="K26:M26"/>
    <mergeCell ref="N26:P26"/>
  </mergeCells>
  <printOptions horizontalCentered="1"/>
  <pageMargins left="0.25" right="0.25" top="0.541666667" bottom="0.625" header="0.3" footer="0.3"/>
  <pageSetup fitToHeight="1" fitToWidth="1" horizontalDpi="300" verticalDpi="300" orientation="portrait" scale="56" r:id="rId2"/>
  <headerFooter>
    <oddFooter>&amp;L&amp;"Arial,Italic"&amp;10&amp;F&amp;C&amp;"Arial,Italic"&amp;10&amp;A&amp;R&amp;"Arial,Italic"&amp;10Note: Not all refereneces were submitted for all the vendors. 
It was agreed by the committee to take that portion 
out of the scoring for today only .</oddFooter>
  </headerFooter>
  <rowBreaks count="1" manualBreakCount="1">
    <brk id="33" max="255" man="1"/>
  </rowBreaks>
  <colBreaks count="1" manualBreakCount="1">
    <brk id="67" max="6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B31"/>
  <sheetViews>
    <sheetView view="pageBreakPreview" zoomScaleNormal="130" zoomScaleSheetLayoutView="100" workbookViewId="0" topLeftCell="C22">
      <selection activeCell="U22" sqref="U1:Z16384"/>
    </sheetView>
  </sheetViews>
  <sheetFormatPr defaultColWidth="9.140625" defaultRowHeight="15"/>
  <cols>
    <col min="1" max="1" width="40.7109375" style="30" customWidth="1"/>
    <col min="2" max="17" width="6.140625" style="30" customWidth="1"/>
    <col min="18" max="18" width="6.140625" style="55" customWidth="1"/>
    <col min="19" max="19" width="6.140625" style="30" customWidth="1"/>
    <col min="20" max="20" width="8.8515625" style="30" customWidth="1"/>
    <col min="21" max="21" width="10.7109375" style="30" customWidth="1"/>
    <col min="22" max="22" width="11.7109375" style="30" customWidth="1"/>
    <col min="23" max="23" width="9.7109375" style="135" customWidth="1"/>
    <col min="24" max="25" width="9.7109375" style="30" customWidth="1"/>
    <col min="26" max="26" width="6.421875" style="126" customWidth="1"/>
    <col min="27" max="27" width="4.8515625" style="30" customWidth="1"/>
    <col min="28" max="28" width="9.00390625" style="135" customWidth="1"/>
    <col min="29" max="30" width="4.8515625" style="30" customWidth="1"/>
    <col min="31" max="31" width="4.7109375" style="30" customWidth="1"/>
    <col min="32" max="33" width="4.8515625" style="30" customWidth="1"/>
    <col min="34" max="34" width="4.7109375" style="30" customWidth="1"/>
    <col min="35" max="36" width="4.8515625" style="30" customWidth="1"/>
    <col min="37" max="37" width="4.7109375" style="30" customWidth="1"/>
    <col min="38" max="44" width="4.8515625" style="30" customWidth="1"/>
    <col min="45" max="45" width="5.7109375" style="30" customWidth="1"/>
    <col min="46" max="46" width="4.8515625" style="30" customWidth="1"/>
    <col min="47" max="47" width="4.7109375" style="30" customWidth="1"/>
    <col min="48" max="49" width="4.8515625" style="30" customWidth="1"/>
    <col min="50" max="50" width="4.7109375" style="30" customWidth="1"/>
    <col min="51" max="52" width="4.8515625" style="30" customWidth="1"/>
    <col min="53" max="53" width="4.7109375" style="30" customWidth="1"/>
    <col min="54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1" width="4.8515625" style="30" customWidth="1"/>
    <col min="62" max="62" width="4.7109375" style="30" customWidth="1"/>
    <col min="63" max="64" width="4.8515625" style="30" customWidth="1"/>
    <col min="65" max="65" width="4.7109375" style="30" customWidth="1"/>
    <col min="66" max="72" width="4.8515625" style="30" customWidth="1"/>
    <col min="73" max="73" width="5.7109375" style="30" customWidth="1"/>
    <col min="74" max="74" width="4.8515625" style="30" customWidth="1"/>
    <col min="75" max="75" width="4.7109375" style="30" customWidth="1"/>
    <col min="76" max="77" width="4.8515625" style="30" customWidth="1"/>
    <col min="78" max="78" width="4.7109375" style="30" customWidth="1"/>
    <col min="79" max="80" width="4.8515625" style="30" customWidth="1"/>
    <col min="81" max="81" width="4.7109375" style="30" customWidth="1"/>
    <col min="82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89" width="4.8515625" style="30" customWidth="1"/>
    <col min="90" max="90" width="4.7109375" style="30" customWidth="1"/>
    <col min="91" max="92" width="4.8515625" style="30" customWidth="1"/>
    <col min="93" max="93" width="4.7109375" style="30" customWidth="1"/>
    <col min="94" max="100" width="4.8515625" style="30" customWidth="1"/>
    <col min="101" max="101" width="5.7109375" style="30" customWidth="1"/>
    <col min="102" max="102" width="8.28125" style="30" customWidth="1"/>
    <col min="103" max="103" width="7.7109375" style="30" customWidth="1"/>
    <col min="104" max="104" width="6.00390625" style="30" customWidth="1"/>
    <col min="105" max="105" width="28.140625" style="30" customWidth="1"/>
    <col min="106" max="106" width="14.00390625" style="33" customWidth="1"/>
    <col min="107" max="107" width="5.140625" style="30" customWidth="1"/>
    <col min="108" max="16384" width="9.140625" style="30" customWidth="1"/>
  </cols>
  <sheetData>
    <row r="1" ht="19.5" customHeight="1"/>
    <row r="2" ht="19.5" customHeight="1">
      <c r="B2" s="126" t="s">
        <v>75</v>
      </c>
    </row>
    <row r="3" ht="19.5" customHeight="1">
      <c r="B3" s="126" t="s">
        <v>76</v>
      </c>
    </row>
    <row r="4" ht="19.5" customHeight="1"/>
    <row r="5" spans="2:4" ht="19.5" customHeight="1">
      <c r="B5" s="30" t="s">
        <v>132</v>
      </c>
      <c r="D5" s="167" t="s">
        <v>144</v>
      </c>
    </row>
    <row r="6" spans="2:28" ht="19.5" customHeight="1">
      <c r="B6" s="30" t="s">
        <v>78</v>
      </c>
      <c r="D6" s="167" t="s">
        <v>145</v>
      </c>
      <c r="W6" s="30"/>
      <c r="AB6" s="30"/>
    </row>
    <row r="7" spans="2:28" ht="19.5" customHeight="1">
      <c r="B7" s="30" t="s">
        <v>79</v>
      </c>
      <c r="D7" s="327">
        <v>42851</v>
      </c>
      <c r="E7" s="327"/>
      <c r="F7" s="327"/>
      <c r="W7" s="30"/>
      <c r="AB7" s="30"/>
    </row>
    <row r="8" spans="23:28" ht="14.25" thickBot="1">
      <c r="W8" s="30"/>
      <c r="AB8" s="30"/>
    </row>
    <row r="9" spans="1:20" ht="15.75" customHeight="1" thickBot="1">
      <c r="A9" s="136"/>
      <c r="B9" s="307" t="s">
        <v>146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</row>
    <row r="10" spans="2:106" s="160" customFormat="1" ht="139.5" customHeight="1" thickBot="1">
      <c r="B10" s="328" t="s">
        <v>147</v>
      </c>
      <c r="C10" s="329"/>
      <c r="D10" s="330"/>
      <c r="E10" s="328" t="s">
        <v>148</v>
      </c>
      <c r="F10" s="329"/>
      <c r="G10" s="330"/>
      <c r="H10" s="328" t="s">
        <v>149</v>
      </c>
      <c r="I10" s="329"/>
      <c r="J10" s="330"/>
      <c r="K10" s="328" t="s">
        <v>150</v>
      </c>
      <c r="L10" s="329"/>
      <c r="M10" s="330"/>
      <c r="N10" s="328" t="s">
        <v>84</v>
      </c>
      <c r="O10" s="329"/>
      <c r="P10" s="329"/>
      <c r="Q10" s="328" t="s">
        <v>151</v>
      </c>
      <c r="R10" s="329"/>
      <c r="S10" s="330"/>
      <c r="T10" s="188"/>
      <c r="W10" s="161"/>
      <c r="Z10" s="189"/>
      <c r="AB10" s="161"/>
      <c r="DB10" s="179"/>
    </row>
    <row r="11" spans="1:20" ht="75" customHeight="1" thickBot="1">
      <c r="A11" s="168" t="s">
        <v>6</v>
      </c>
      <c r="B11" s="169" t="s">
        <v>1</v>
      </c>
      <c r="C11" s="170" t="s">
        <v>2</v>
      </c>
      <c r="D11" s="171" t="s">
        <v>3</v>
      </c>
      <c r="E11" s="169" t="s">
        <v>1</v>
      </c>
      <c r="F11" s="170" t="s">
        <v>2</v>
      </c>
      <c r="G11" s="171" t="s">
        <v>3</v>
      </c>
      <c r="H11" s="169" t="s">
        <v>1</v>
      </c>
      <c r="I11" s="170" t="s">
        <v>2</v>
      </c>
      <c r="J11" s="171" t="s">
        <v>3</v>
      </c>
      <c r="K11" s="169" t="s">
        <v>1</v>
      </c>
      <c r="L11" s="170" t="s">
        <v>2</v>
      </c>
      <c r="M11" s="171" t="s">
        <v>3</v>
      </c>
      <c r="N11" s="169" t="s">
        <v>1</v>
      </c>
      <c r="O11" s="170" t="s">
        <v>2</v>
      </c>
      <c r="P11" s="172" t="s">
        <v>3</v>
      </c>
      <c r="Q11" s="173" t="s">
        <v>1</v>
      </c>
      <c r="R11" s="174" t="s">
        <v>2</v>
      </c>
      <c r="S11" s="175" t="s">
        <v>3</v>
      </c>
      <c r="T11" s="83" t="s">
        <v>0</v>
      </c>
    </row>
    <row r="12" spans="1:20" ht="28.5" customHeight="1">
      <c r="A12" s="36"/>
      <c r="B12" s="59">
        <v>0.1</v>
      </c>
      <c r="C12" s="60"/>
      <c r="D12" s="61">
        <f>SUM(B12*C12)</f>
        <v>0</v>
      </c>
      <c r="E12" s="59">
        <v>0.2</v>
      </c>
      <c r="F12" s="60"/>
      <c r="G12" s="61">
        <f>SUM(E12*F12)</f>
        <v>0</v>
      </c>
      <c r="H12" s="59">
        <v>0.2</v>
      </c>
      <c r="I12" s="60"/>
      <c r="J12" s="61">
        <f>SUM(H12*I12)</f>
        <v>0</v>
      </c>
      <c r="K12" s="59">
        <v>0.1</v>
      </c>
      <c r="L12" s="60"/>
      <c r="M12" s="61">
        <f>SUM(K12*L12)</f>
        <v>0</v>
      </c>
      <c r="N12" s="59">
        <v>0.1</v>
      </c>
      <c r="O12" s="60"/>
      <c r="P12" s="62">
        <f>SUM(N12*O12)</f>
        <v>0</v>
      </c>
      <c r="Q12" s="59">
        <v>0.3</v>
      </c>
      <c r="R12" s="60"/>
      <c r="S12" s="61">
        <f>SUM(Q12*R12)</f>
        <v>0</v>
      </c>
      <c r="T12" s="63">
        <f>SUM(D12+G12+J12+M12+P12+S12)</f>
        <v>0</v>
      </c>
    </row>
    <row r="13" spans="1:20" ht="28.5" customHeight="1">
      <c r="A13" s="42"/>
      <c r="B13" s="64">
        <v>0.1</v>
      </c>
      <c r="C13" s="65"/>
      <c r="D13" s="66">
        <f>SUM(B13*C13)</f>
        <v>0</v>
      </c>
      <c r="E13" s="64">
        <v>0.2</v>
      </c>
      <c r="F13" s="65"/>
      <c r="G13" s="66">
        <f>SUM(E13*F13)</f>
        <v>0</v>
      </c>
      <c r="H13" s="64">
        <v>0.2</v>
      </c>
      <c r="I13" s="65"/>
      <c r="J13" s="66">
        <f>SUM(H13*I13)</f>
        <v>0</v>
      </c>
      <c r="K13" s="64">
        <v>0.1</v>
      </c>
      <c r="L13" s="65"/>
      <c r="M13" s="66">
        <f>SUM(K13*L13)</f>
        <v>0</v>
      </c>
      <c r="N13" s="64">
        <v>0.1</v>
      </c>
      <c r="O13" s="65"/>
      <c r="P13" s="67">
        <f>SUM(N13*O13)</f>
        <v>0</v>
      </c>
      <c r="Q13" s="64">
        <v>0.3</v>
      </c>
      <c r="R13" s="65"/>
      <c r="S13" s="66">
        <f>SUM(Q13*R13)</f>
        <v>0</v>
      </c>
      <c r="T13" s="70">
        <f>SUM(D13+G13+J13+M13+P13+S13)</f>
        <v>0</v>
      </c>
    </row>
    <row r="14" spans="1:20" ht="28.5" customHeight="1">
      <c r="A14" s="48"/>
      <c r="B14" s="64">
        <v>0.1</v>
      </c>
      <c r="C14" s="65"/>
      <c r="D14" s="66">
        <f>SUM(B14*C14)</f>
        <v>0</v>
      </c>
      <c r="E14" s="64">
        <v>0.2</v>
      </c>
      <c r="F14" s="65"/>
      <c r="G14" s="66">
        <f>SUM(E14*F14)</f>
        <v>0</v>
      </c>
      <c r="H14" s="64">
        <v>0.2</v>
      </c>
      <c r="I14" s="65"/>
      <c r="J14" s="66">
        <f>SUM(H14*I14)</f>
        <v>0</v>
      </c>
      <c r="K14" s="64">
        <v>0.1</v>
      </c>
      <c r="L14" s="65"/>
      <c r="M14" s="66">
        <f>SUM(K14*L14)</f>
        <v>0</v>
      </c>
      <c r="N14" s="64">
        <v>0.1</v>
      </c>
      <c r="O14" s="65"/>
      <c r="P14" s="67">
        <f>SUM(N14*O14)</f>
        <v>0</v>
      </c>
      <c r="Q14" s="64">
        <v>0.3</v>
      </c>
      <c r="R14" s="65"/>
      <c r="S14" s="66">
        <f>SUM(Q14*R14)</f>
        <v>0</v>
      </c>
      <c r="T14" s="70">
        <f>SUM(D14+G14+J14+M14+P14+S14)</f>
        <v>0</v>
      </c>
    </row>
    <row r="15" spans="1:20" ht="28.5" customHeight="1" thickBot="1">
      <c r="A15" s="176"/>
      <c r="B15" s="74">
        <v>0.1</v>
      </c>
      <c r="C15" s="75"/>
      <c r="D15" s="76">
        <f>SUM(B15*C15)</f>
        <v>0</v>
      </c>
      <c r="E15" s="74">
        <v>0.2</v>
      </c>
      <c r="F15" s="75"/>
      <c r="G15" s="76">
        <f>SUM(E15*F15)</f>
        <v>0</v>
      </c>
      <c r="H15" s="74">
        <v>0.2</v>
      </c>
      <c r="I15" s="75"/>
      <c r="J15" s="76">
        <f>SUM(H15*I15)</f>
        <v>0</v>
      </c>
      <c r="K15" s="74">
        <v>0.1</v>
      </c>
      <c r="L15" s="75"/>
      <c r="M15" s="76">
        <f>SUM(K15*L15)</f>
        <v>0</v>
      </c>
      <c r="N15" s="74">
        <v>0.1</v>
      </c>
      <c r="O15" s="75"/>
      <c r="P15" s="77">
        <f>SUM(N15*O15)</f>
        <v>0</v>
      </c>
      <c r="Q15" s="74">
        <v>0.3</v>
      </c>
      <c r="R15" s="75"/>
      <c r="S15" s="76">
        <f>SUM(Q15*R15)</f>
        <v>0</v>
      </c>
      <c r="T15" s="78">
        <f>SUM(D15+G15+J15+M15+P15+S15)</f>
        <v>0</v>
      </c>
    </row>
    <row r="16" ht="14.25" thickBot="1"/>
    <row r="17" spans="2:20" ht="14.25" thickBot="1">
      <c r="B17" s="307" t="s">
        <v>152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</row>
    <row r="18" spans="2:106" s="160" customFormat="1" ht="139.5" customHeight="1" thickBot="1">
      <c r="B18" s="328" t="s">
        <v>147</v>
      </c>
      <c r="C18" s="329"/>
      <c r="D18" s="330"/>
      <c r="E18" s="328" t="s">
        <v>148</v>
      </c>
      <c r="F18" s="329"/>
      <c r="G18" s="330"/>
      <c r="H18" s="328" t="s">
        <v>149</v>
      </c>
      <c r="I18" s="329"/>
      <c r="J18" s="330"/>
      <c r="K18" s="328" t="s">
        <v>150</v>
      </c>
      <c r="L18" s="329"/>
      <c r="M18" s="330"/>
      <c r="N18" s="328" t="s">
        <v>84</v>
      </c>
      <c r="O18" s="329"/>
      <c r="P18" s="329"/>
      <c r="Q18" s="328" t="s">
        <v>151</v>
      </c>
      <c r="R18" s="329"/>
      <c r="S18" s="330"/>
      <c r="T18" s="188"/>
      <c r="W18" s="161"/>
      <c r="Z18" s="189"/>
      <c r="AB18" s="161"/>
      <c r="DB18" s="179"/>
    </row>
    <row r="19" spans="1:20" ht="75" customHeight="1" thickBot="1">
      <c r="A19" s="168" t="s">
        <v>6</v>
      </c>
      <c r="B19" s="169" t="s">
        <v>1</v>
      </c>
      <c r="C19" s="170" t="s">
        <v>2</v>
      </c>
      <c r="D19" s="171" t="s">
        <v>3</v>
      </c>
      <c r="E19" s="169" t="s">
        <v>1</v>
      </c>
      <c r="F19" s="170" t="s">
        <v>2</v>
      </c>
      <c r="G19" s="171" t="s">
        <v>3</v>
      </c>
      <c r="H19" s="169" t="s">
        <v>1</v>
      </c>
      <c r="I19" s="170" t="s">
        <v>2</v>
      </c>
      <c r="J19" s="171" t="s">
        <v>3</v>
      </c>
      <c r="K19" s="169" t="s">
        <v>1</v>
      </c>
      <c r="L19" s="170" t="s">
        <v>2</v>
      </c>
      <c r="M19" s="171" t="s">
        <v>3</v>
      </c>
      <c r="N19" s="169" t="s">
        <v>1</v>
      </c>
      <c r="O19" s="170" t="s">
        <v>2</v>
      </c>
      <c r="P19" s="172" t="s">
        <v>3</v>
      </c>
      <c r="Q19" s="173" t="s">
        <v>1</v>
      </c>
      <c r="R19" s="174" t="s">
        <v>2</v>
      </c>
      <c r="S19" s="175" t="s">
        <v>3</v>
      </c>
      <c r="T19" s="83" t="s">
        <v>0</v>
      </c>
    </row>
    <row r="20" spans="1:20" ht="28.5" customHeight="1">
      <c r="A20" s="36"/>
      <c r="B20" s="59">
        <v>0.1</v>
      </c>
      <c r="C20" s="60"/>
      <c r="D20" s="61">
        <f>SUM(B20*C20)</f>
        <v>0</v>
      </c>
      <c r="E20" s="59">
        <v>0.2</v>
      </c>
      <c r="F20" s="60"/>
      <c r="G20" s="61">
        <f>SUM(E20*F20)</f>
        <v>0</v>
      </c>
      <c r="H20" s="59">
        <v>0.2</v>
      </c>
      <c r="I20" s="60"/>
      <c r="J20" s="61">
        <f>SUM(H20*I20)</f>
        <v>0</v>
      </c>
      <c r="K20" s="59">
        <v>0.1</v>
      </c>
      <c r="L20" s="60"/>
      <c r="M20" s="61">
        <f>SUM(K20*L20)</f>
        <v>0</v>
      </c>
      <c r="N20" s="59">
        <v>0.1</v>
      </c>
      <c r="O20" s="60"/>
      <c r="P20" s="62">
        <f>SUM(N20*O20)</f>
        <v>0</v>
      </c>
      <c r="Q20" s="59">
        <v>0.3</v>
      </c>
      <c r="R20" s="60"/>
      <c r="S20" s="61">
        <f>SUM(Q20*R20)</f>
        <v>0</v>
      </c>
      <c r="T20" s="63">
        <f>SUM(D20+G20+J20+M20+P20+S20)</f>
        <v>0</v>
      </c>
    </row>
    <row r="21" spans="1:20" ht="28.5" customHeight="1">
      <c r="A21" s="42"/>
      <c r="B21" s="64">
        <v>0.1</v>
      </c>
      <c r="C21" s="65"/>
      <c r="D21" s="66">
        <f>SUM(B21*C21)</f>
        <v>0</v>
      </c>
      <c r="E21" s="64">
        <v>0.2</v>
      </c>
      <c r="F21" s="65"/>
      <c r="G21" s="66">
        <f>SUM(E21*F21)</f>
        <v>0</v>
      </c>
      <c r="H21" s="64">
        <v>0.2</v>
      </c>
      <c r="I21" s="65"/>
      <c r="J21" s="66">
        <f>SUM(H21*I21)</f>
        <v>0</v>
      </c>
      <c r="K21" s="64">
        <v>0.1</v>
      </c>
      <c r="L21" s="65"/>
      <c r="M21" s="66">
        <f>SUM(K21*L21)</f>
        <v>0</v>
      </c>
      <c r="N21" s="64">
        <v>0.1</v>
      </c>
      <c r="O21" s="65"/>
      <c r="P21" s="67">
        <f>SUM(N21*O21)</f>
        <v>0</v>
      </c>
      <c r="Q21" s="64">
        <v>0.3</v>
      </c>
      <c r="R21" s="65"/>
      <c r="S21" s="66">
        <f>SUM(Q21*R21)</f>
        <v>0</v>
      </c>
      <c r="T21" s="70">
        <f>SUM(D21+G21+J21+M21+P21+S21)</f>
        <v>0</v>
      </c>
    </row>
    <row r="22" spans="1:20" ht="28.5" customHeight="1">
      <c r="A22" s="48"/>
      <c r="B22" s="64">
        <v>0.1</v>
      </c>
      <c r="C22" s="65"/>
      <c r="D22" s="66">
        <f>SUM(B22*C22)</f>
        <v>0</v>
      </c>
      <c r="E22" s="64">
        <v>0.2</v>
      </c>
      <c r="F22" s="65"/>
      <c r="G22" s="66">
        <f>SUM(E22*F22)</f>
        <v>0</v>
      </c>
      <c r="H22" s="64">
        <v>0.2</v>
      </c>
      <c r="I22" s="65"/>
      <c r="J22" s="66">
        <f>SUM(H22*I22)</f>
        <v>0</v>
      </c>
      <c r="K22" s="64">
        <v>0.1</v>
      </c>
      <c r="L22" s="65"/>
      <c r="M22" s="66">
        <f>SUM(K22*L22)</f>
        <v>0</v>
      </c>
      <c r="N22" s="64">
        <v>0.1</v>
      </c>
      <c r="O22" s="65"/>
      <c r="P22" s="67">
        <f>SUM(N22*O22)</f>
        <v>0</v>
      </c>
      <c r="Q22" s="64">
        <v>0.3</v>
      </c>
      <c r="R22" s="65"/>
      <c r="S22" s="66">
        <f>SUM(Q22*R22)</f>
        <v>0</v>
      </c>
      <c r="T22" s="70">
        <f>SUM(D22+G22+J22+M22+P22+S22)</f>
        <v>0</v>
      </c>
    </row>
    <row r="23" spans="1:20" ht="28.5" customHeight="1" thickBot="1">
      <c r="A23" s="176"/>
      <c r="B23" s="74">
        <v>0.1</v>
      </c>
      <c r="C23" s="75"/>
      <c r="D23" s="76">
        <f>SUM(B23*C23)</f>
        <v>0</v>
      </c>
      <c r="E23" s="74">
        <v>0.2</v>
      </c>
      <c r="F23" s="75"/>
      <c r="G23" s="76">
        <f>SUM(E23*F23)</f>
        <v>0</v>
      </c>
      <c r="H23" s="74">
        <v>0.2</v>
      </c>
      <c r="I23" s="75"/>
      <c r="J23" s="76">
        <f>SUM(H23*I23)</f>
        <v>0</v>
      </c>
      <c r="K23" s="74">
        <v>0.1</v>
      </c>
      <c r="L23" s="75"/>
      <c r="M23" s="76">
        <f>SUM(K23*L23)</f>
        <v>0</v>
      </c>
      <c r="N23" s="74">
        <v>0.1</v>
      </c>
      <c r="O23" s="75"/>
      <c r="P23" s="77">
        <f>SUM(N23*O23)</f>
        <v>0</v>
      </c>
      <c r="Q23" s="74">
        <v>0.3</v>
      </c>
      <c r="R23" s="75"/>
      <c r="S23" s="76">
        <f>SUM(Q23*R23)</f>
        <v>0</v>
      </c>
      <c r="T23" s="78">
        <f>SUM(D23+G23+J23+M23+P23+S23)</f>
        <v>0</v>
      </c>
    </row>
    <row r="24" ht="14.25" thickBot="1"/>
    <row r="25" spans="2:20" ht="14.25" thickBot="1">
      <c r="B25" s="307" t="s">
        <v>153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9"/>
    </row>
    <row r="26" spans="2:106" s="160" customFormat="1" ht="139.5" customHeight="1" thickBot="1">
      <c r="B26" s="328" t="s">
        <v>147</v>
      </c>
      <c r="C26" s="329"/>
      <c r="D26" s="330"/>
      <c r="E26" s="328" t="s">
        <v>148</v>
      </c>
      <c r="F26" s="329"/>
      <c r="G26" s="330"/>
      <c r="H26" s="328" t="s">
        <v>149</v>
      </c>
      <c r="I26" s="329"/>
      <c r="J26" s="330"/>
      <c r="K26" s="328" t="s">
        <v>150</v>
      </c>
      <c r="L26" s="329"/>
      <c r="M26" s="330"/>
      <c r="N26" s="328" t="s">
        <v>84</v>
      </c>
      <c r="O26" s="329"/>
      <c r="P26" s="329"/>
      <c r="Q26" s="328" t="s">
        <v>151</v>
      </c>
      <c r="R26" s="329"/>
      <c r="S26" s="330"/>
      <c r="T26" s="188"/>
      <c r="W26" s="161"/>
      <c r="Z26" s="189"/>
      <c r="AB26" s="161"/>
      <c r="DB26" s="179"/>
    </row>
    <row r="27" spans="1:106" s="160" customFormat="1" ht="75" customHeight="1" thickBot="1">
      <c r="A27" s="168" t="s">
        <v>6</v>
      </c>
      <c r="B27" s="169" t="s">
        <v>1</v>
      </c>
      <c r="C27" s="170" t="s">
        <v>2</v>
      </c>
      <c r="D27" s="171" t="s">
        <v>3</v>
      </c>
      <c r="E27" s="169" t="s">
        <v>1</v>
      </c>
      <c r="F27" s="170" t="s">
        <v>2</v>
      </c>
      <c r="G27" s="171" t="s">
        <v>3</v>
      </c>
      <c r="H27" s="169" t="s">
        <v>1</v>
      </c>
      <c r="I27" s="170" t="s">
        <v>2</v>
      </c>
      <c r="J27" s="171" t="s">
        <v>3</v>
      </c>
      <c r="K27" s="169" t="s">
        <v>1</v>
      </c>
      <c r="L27" s="170" t="s">
        <v>2</v>
      </c>
      <c r="M27" s="171" t="s">
        <v>3</v>
      </c>
      <c r="N27" s="169" t="s">
        <v>1</v>
      </c>
      <c r="O27" s="170" t="s">
        <v>2</v>
      </c>
      <c r="P27" s="172" t="s">
        <v>3</v>
      </c>
      <c r="Q27" s="173" t="s">
        <v>1</v>
      </c>
      <c r="R27" s="174" t="s">
        <v>2</v>
      </c>
      <c r="S27" s="175" t="s">
        <v>3</v>
      </c>
      <c r="T27" s="83" t="s">
        <v>0</v>
      </c>
      <c r="U27" s="194" t="s">
        <v>4</v>
      </c>
      <c r="V27" s="82" t="s">
        <v>5</v>
      </c>
      <c r="W27" s="190" t="s">
        <v>97</v>
      </c>
      <c r="X27" s="191" t="s">
        <v>98</v>
      </c>
      <c r="Y27" s="195" t="s">
        <v>99</v>
      </c>
      <c r="Z27" s="129" t="s">
        <v>80</v>
      </c>
      <c r="AB27" s="161"/>
      <c r="DB27" s="179"/>
    </row>
    <row r="28" spans="1:26" ht="28.5" customHeight="1">
      <c r="A28" s="36"/>
      <c r="B28" s="59">
        <v>0.1</v>
      </c>
      <c r="C28" s="60"/>
      <c r="D28" s="61">
        <f>SUM(B28*C28)</f>
        <v>0</v>
      </c>
      <c r="E28" s="59">
        <v>0.2</v>
      </c>
      <c r="F28" s="60"/>
      <c r="G28" s="61">
        <f>SUM(E28*F28)</f>
        <v>0</v>
      </c>
      <c r="H28" s="59">
        <v>0.2</v>
      </c>
      <c r="I28" s="60"/>
      <c r="J28" s="61">
        <f>SUM(H28*I28)</f>
        <v>0</v>
      </c>
      <c r="K28" s="59">
        <v>0.1</v>
      </c>
      <c r="L28" s="60"/>
      <c r="M28" s="61">
        <f>SUM(K28*L28)</f>
        <v>0</v>
      </c>
      <c r="N28" s="59">
        <v>0.1</v>
      </c>
      <c r="O28" s="60"/>
      <c r="P28" s="62">
        <f>SUM(N28*O28)</f>
        <v>0</v>
      </c>
      <c r="Q28" s="59">
        <v>0.3</v>
      </c>
      <c r="R28" s="60"/>
      <c r="S28" s="61">
        <f>SUM(Q28*R28)</f>
        <v>0</v>
      </c>
      <c r="T28" s="63">
        <f>SUM(D28+G28+J28+M28+P28+S28)</f>
        <v>0</v>
      </c>
      <c r="U28" s="81">
        <f>SUM(T12+T20+T28)/3</f>
        <v>0</v>
      </c>
      <c r="V28" s="81">
        <f>SUM(T12+T20+T28)</f>
        <v>0</v>
      </c>
      <c r="W28" s="192">
        <v>0</v>
      </c>
      <c r="X28" s="193">
        <f>SUM(V28*W28)</f>
        <v>0</v>
      </c>
      <c r="Y28" s="193">
        <f>V28-X28</f>
        <v>0</v>
      </c>
      <c r="Z28" s="130"/>
    </row>
    <row r="29" spans="1:26" ht="28.5" customHeight="1">
      <c r="A29" s="42"/>
      <c r="B29" s="64">
        <v>0.1</v>
      </c>
      <c r="C29" s="65"/>
      <c r="D29" s="66">
        <f>SUM(B29*C29)</f>
        <v>0</v>
      </c>
      <c r="E29" s="64">
        <v>0.2</v>
      </c>
      <c r="F29" s="65"/>
      <c r="G29" s="66">
        <f>SUM(E29*F29)</f>
        <v>0</v>
      </c>
      <c r="H29" s="64">
        <v>0.2</v>
      </c>
      <c r="I29" s="65"/>
      <c r="J29" s="66">
        <f>SUM(H29*I29)</f>
        <v>0</v>
      </c>
      <c r="K29" s="64">
        <v>0.1</v>
      </c>
      <c r="L29" s="65"/>
      <c r="M29" s="66">
        <f>SUM(K29*L29)</f>
        <v>0</v>
      </c>
      <c r="N29" s="64">
        <v>0.1</v>
      </c>
      <c r="O29" s="65"/>
      <c r="P29" s="67">
        <f>SUM(N29*O29)</f>
        <v>0</v>
      </c>
      <c r="Q29" s="64">
        <v>0.3</v>
      </c>
      <c r="R29" s="65"/>
      <c r="S29" s="66">
        <f>SUM(Q29*R29)</f>
        <v>0</v>
      </c>
      <c r="T29" s="70">
        <f>SUM(D29+G29+J29+M29+P29+S29)</f>
        <v>0</v>
      </c>
      <c r="U29" s="79">
        <f>SUM(T13+T21+T29)/3</f>
        <v>0</v>
      </c>
      <c r="V29" s="79">
        <f>SUM(T13+T21+T29)</f>
        <v>0</v>
      </c>
      <c r="W29" s="180">
        <v>0</v>
      </c>
      <c r="X29" s="181">
        <f>SUM(V29*W29)</f>
        <v>0</v>
      </c>
      <c r="Y29" s="181">
        <f>V29-X29</f>
        <v>0</v>
      </c>
      <c r="Z29" s="127"/>
    </row>
    <row r="30" spans="1:26" ht="28.5" customHeight="1">
      <c r="A30" s="48"/>
      <c r="B30" s="64">
        <v>0.1</v>
      </c>
      <c r="C30" s="65"/>
      <c r="D30" s="66">
        <f>SUM(B30*C30)</f>
        <v>0</v>
      </c>
      <c r="E30" s="64">
        <v>0.2</v>
      </c>
      <c r="F30" s="65"/>
      <c r="G30" s="66">
        <f>SUM(E30*F30)</f>
        <v>0</v>
      </c>
      <c r="H30" s="64">
        <v>0.2</v>
      </c>
      <c r="I30" s="65"/>
      <c r="J30" s="66">
        <f>SUM(H30*I30)</f>
        <v>0</v>
      </c>
      <c r="K30" s="64">
        <v>0.1</v>
      </c>
      <c r="L30" s="65"/>
      <c r="M30" s="66">
        <f>SUM(K30*L30)</f>
        <v>0</v>
      </c>
      <c r="N30" s="64">
        <v>0.1</v>
      </c>
      <c r="O30" s="65"/>
      <c r="P30" s="67">
        <f>SUM(N30*O30)</f>
        <v>0</v>
      </c>
      <c r="Q30" s="64">
        <v>0.3</v>
      </c>
      <c r="R30" s="65"/>
      <c r="S30" s="66">
        <f>SUM(Q30*R30)</f>
        <v>0</v>
      </c>
      <c r="T30" s="70">
        <f>SUM(D30+G30+J30+M30+P30+S30)</f>
        <v>0</v>
      </c>
      <c r="U30" s="79">
        <f>SUM(T14+T22+T30)/3</f>
        <v>0</v>
      </c>
      <c r="V30" s="79">
        <f>SUM(T14+T22+T30)</f>
        <v>0</v>
      </c>
      <c r="W30" s="180">
        <v>0</v>
      </c>
      <c r="X30" s="181">
        <f>SUM(V30*W30)</f>
        <v>0</v>
      </c>
      <c r="Y30" s="181">
        <f>V30-X30</f>
        <v>0</v>
      </c>
      <c r="Z30" s="127"/>
    </row>
    <row r="31" spans="1:26" ht="28.5" customHeight="1" thickBot="1">
      <c r="A31" s="176"/>
      <c r="B31" s="74">
        <v>0.1</v>
      </c>
      <c r="C31" s="75"/>
      <c r="D31" s="76">
        <f>SUM(B31*C31)</f>
        <v>0</v>
      </c>
      <c r="E31" s="74">
        <v>0.2</v>
      </c>
      <c r="F31" s="75"/>
      <c r="G31" s="76">
        <f>SUM(E31*F31)</f>
        <v>0</v>
      </c>
      <c r="H31" s="74">
        <v>0.2</v>
      </c>
      <c r="I31" s="75"/>
      <c r="J31" s="76">
        <f>SUM(H31*I31)</f>
        <v>0</v>
      </c>
      <c r="K31" s="74">
        <v>0.1</v>
      </c>
      <c r="L31" s="75"/>
      <c r="M31" s="76">
        <f>SUM(K31*L31)</f>
        <v>0</v>
      </c>
      <c r="N31" s="74">
        <v>0.1</v>
      </c>
      <c r="O31" s="75"/>
      <c r="P31" s="77">
        <f>SUM(N31*O31)</f>
        <v>0</v>
      </c>
      <c r="Q31" s="74">
        <v>0.3</v>
      </c>
      <c r="R31" s="75"/>
      <c r="S31" s="76">
        <f>SUM(Q31*R31)</f>
        <v>0</v>
      </c>
      <c r="T31" s="78">
        <f>SUM(D31+G31+J31+M31+P31+S31)</f>
        <v>0</v>
      </c>
      <c r="U31" s="80">
        <f>SUM(T15+T23+T31)/3</f>
        <v>0</v>
      </c>
      <c r="V31" s="80">
        <f>SUM(T15+T23+T31)</f>
        <v>0</v>
      </c>
      <c r="W31" s="182">
        <v>0</v>
      </c>
      <c r="X31" s="183">
        <f>SUM(V31*W31)</f>
        <v>0</v>
      </c>
      <c r="Y31" s="183">
        <f>V31-X31</f>
        <v>0</v>
      </c>
      <c r="Z31" s="128"/>
    </row>
  </sheetData>
  <sheetProtection selectLockedCells="1"/>
  <mergeCells count="22">
    <mergeCell ref="D7:F7"/>
    <mergeCell ref="B9:T9"/>
    <mergeCell ref="B10:D10"/>
    <mergeCell ref="E10:G10"/>
    <mergeCell ref="H10:J10"/>
    <mergeCell ref="K10:M10"/>
    <mergeCell ref="N10:P10"/>
    <mergeCell ref="Q10:S10"/>
    <mergeCell ref="B17:T17"/>
    <mergeCell ref="B18:D18"/>
    <mergeCell ref="E18:G18"/>
    <mergeCell ref="H18:J18"/>
    <mergeCell ref="K18:M18"/>
    <mergeCell ref="N18:P18"/>
    <mergeCell ref="Q18:S18"/>
    <mergeCell ref="B25:T25"/>
    <mergeCell ref="B26:D26"/>
    <mergeCell ref="E26:G26"/>
    <mergeCell ref="H26:J26"/>
    <mergeCell ref="K26:M26"/>
    <mergeCell ref="N26:P26"/>
    <mergeCell ref="Q26:S26"/>
  </mergeCells>
  <printOptions/>
  <pageMargins left="0.75" right="0.25" top="0.291666666666667" bottom="0.25" header="0.3" footer="0.3"/>
  <pageSetup fitToHeight="1" fitToWidth="1" horizontalDpi="300" verticalDpi="300" orientation="landscape" scale="46" r:id="rId2"/>
  <rowBreaks count="1" manualBreakCount="1">
    <brk id="33" max="255" man="1"/>
  </rowBreaks>
  <colBreaks count="1" manualBreakCount="1">
    <brk id="73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E31"/>
  <sheetViews>
    <sheetView view="pageBreakPreview" zoomScaleNormal="130" zoomScaleSheetLayoutView="100" workbookViewId="0" topLeftCell="A25">
      <selection activeCell="Z24" sqref="Z24"/>
    </sheetView>
  </sheetViews>
  <sheetFormatPr defaultColWidth="9.140625" defaultRowHeight="15"/>
  <cols>
    <col min="1" max="1" width="40.7109375" style="30" customWidth="1"/>
    <col min="2" max="9" width="4.8515625" style="30" customWidth="1"/>
    <col min="10" max="10" width="5.28125" style="30" customWidth="1"/>
    <col min="11" max="12" width="4.8515625" style="30" customWidth="1"/>
    <col min="13" max="13" width="5.28125" style="30" customWidth="1"/>
    <col min="14" max="17" width="4.8515625" style="30" customWidth="1"/>
    <col min="18" max="18" width="4.8515625" style="55" customWidth="1"/>
    <col min="19" max="22" width="4.8515625" style="30" customWidth="1"/>
    <col min="23" max="23" width="8.8515625" style="30" customWidth="1"/>
    <col min="24" max="25" width="11.7109375" style="30" customWidth="1"/>
    <col min="26" max="26" width="11.7109375" style="135" customWidth="1"/>
    <col min="27" max="28" width="11.7109375" style="30" customWidth="1"/>
    <col min="29" max="29" width="6.421875" style="126" customWidth="1"/>
    <col min="30" max="30" width="4.8515625" style="30" customWidth="1"/>
    <col min="31" max="31" width="9.00390625" style="135" customWidth="1"/>
    <col min="32" max="33" width="4.8515625" style="30" customWidth="1"/>
    <col min="34" max="34" width="4.7109375" style="30" customWidth="1"/>
    <col min="35" max="36" width="4.8515625" style="30" customWidth="1"/>
    <col min="37" max="37" width="4.7109375" style="30" customWidth="1"/>
    <col min="38" max="39" width="4.8515625" style="30" customWidth="1"/>
    <col min="40" max="40" width="4.7109375" style="30" customWidth="1"/>
    <col min="41" max="47" width="4.8515625" style="30" customWidth="1"/>
    <col min="48" max="48" width="5.7109375" style="30" customWidth="1"/>
    <col min="49" max="49" width="4.8515625" style="30" customWidth="1"/>
    <col min="50" max="50" width="4.7109375" style="30" customWidth="1"/>
    <col min="51" max="52" width="4.8515625" style="30" customWidth="1"/>
    <col min="53" max="53" width="4.7109375" style="30" customWidth="1"/>
    <col min="54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1" width="4.8515625" style="30" customWidth="1"/>
    <col min="62" max="62" width="4.7109375" style="30" customWidth="1"/>
    <col min="63" max="64" width="4.8515625" style="30" customWidth="1"/>
    <col min="65" max="65" width="4.7109375" style="30" customWidth="1"/>
    <col min="66" max="67" width="4.8515625" style="30" customWidth="1"/>
    <col min="68" max="68" width="4.7109375" style="30" customWidth="1"/>
    <col min="69" max="75" width="4.8515625" style="30" customWidth="1"/>
    <col min="76" max="76" width="5.7109375" style="30" customWidth="1"/>
    <col min="77" max="77" width="4.8515625" style="30" customWidth="1"/>
    <col min="78" max="78" width="4.7109375" style="30" customWidth="1"/>
    <col min="79" max="80" width="4.8515625" style="30" customWidth="1"/>
    <col min="81" max="81" width="4.7109375" style="30" customWidth="1"/>
    <col min="82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89" width="4.8515625" style="30" customWidth="1"/>
    <col min="90" max="90" width="4.7109375" style="30" customWidth="1"/>
    <col min="91" max="92" width="4.8515625" style="30" customWidth="1"/>
    <col min="93" max="93" width="4.7109375" style="30" customWidth="1"/>
    <col min="94" max="95" width="4.8515625" style="30" customWidth="1"/>
    <col min="96" max="96" width="4.7109375" style="30" customWidth="1"/>
    <col min="97" max="103" width="4.8515625" style="30" customWidth="1"/>
    <col min="104" max="104" width="5.7109375" style="30" customWidth="1"/>
    <col min="105" max="105" width="8.28125" style="30" customWidth="1"/>
    <col min="106" max="106" width="7.7109375" style="30" customWidth="1"/>
    <col min="107" max="107" width="6.00390625" style="30" customWidth="1"/>
    <col min="108" max="108" width="28.140625" style="30" customWidth="1"/>
    <col min="109" max="109" width="14.00390625" style="33" customWidth="1"/>
    <col min="110" max="110" width="5.140625" style="30" customWidth="1"/>
    <col min="111" max="16384" width="9.140625" style="30" customWidth="1"/>
  </cols>
  <sheetData>
    <row r="1" ht="19.5" customHeight="1"/>
    <row r="2" ht="19.5" customHeight="1">
      <c r="B2" s="126" t="s">
        <v>75</v>
      </c>
    </row>
    <row r="3" ht="19.5" customHeight="1">
      <c r="B3" s="126" t="s">
        <v>131</v>
      </c>
    </row>
    <row r="4" ht="19.5" customHeight="1"/>
    <row r="5" spans="2:4" ht="19.5" customHeight="1">
      <c r="B5" s="30" t="s">
        <v>132</v>
      </c>
      <c r="D5" s="167" t="s">
        <v>133</v>
      </c>
    </row>
    <row r="6" spans="2:31" ht="19.5" customHeight="1">
      <c r="B6" s="30" t="s">
        <v>78</v>
      </c>
      <c r="D6" s="167" t="s">
        <v>134</v>
      </c>
      <c r="Z6" s="30"/>
      <c r="AE6" s="30"/>
    </row>
    <row r="7" spans="2:31" ht="19.5" customHeight="1">
      <c r="B7" s="30" t="s">
        <v>79</v>
      </c>
      <c r="D7" s="313">
        <v>42741</v>
      </c>
      <c r="E7" s="313"/>
      <c r="F7" s="313"/>
      <c r="Z7" s="30"/>
      <c r="AE7" s="30"/>
    </row>
    <row r="8" spans="26:31" ht="14.25" thickBot="1">
      <c r="Z8" s="30"/>
      <c r="AE8" s="30"/>
    </row>
    <row r="9" spans="1:23" ht="15.75" customHeight="1" thickBot="1">
      <c r="A9" s="136"/>
      <c r="B9" s="307" t="s">
        <v>135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9"/>
    </row>
    <row r="10" spans="2:23" ht="69.75" customHeight="1" thickBot="1">
      <c r="B10" s="324" t="s">
        <v>73</v>
      </c>
      <c r="C10" s="325"/>
      <c r="D10" s="326"/>
      <c r="E10" s="324" t="s">
        <v>136</v>
      </c>
      <c r="F10" s="325"/>
      <c r="G10" s="326"/>
      <c r="H10" s="324" t="s">
        <v>137</v>
      </c>
      <c r="I10" s="325"/>
      <c r="J10" s="326"/>
      <c r="K10" s="324" t="s">
        <v>138</v>
      </c>
      <c r="L10" s="325"/>
      <c r="M10" s="326"/>
      <c r="N10" s="324" t="s">
        <v>139</v>
      </c>
      <c r="O10" s="325"/>
      <c r="P10" s="325"/>
      <c r="Q10" s="324" t="s">
        <v>140</v>
      </c>
      <c r="R10" s="325"/>
      <c r="S10" s="326"/>
      <c r="T10" s="324" t="s">
        <v>141</v>
      </c>
      <c r="U10" s="325"/>
      <c r="V10" s="326"/>
      <c r="W10" s="138"/>
    </row>
    <row r="11" spans="1:23" ht="75" customHeight="1" thickBot="1">
      <c r="A11" s="168" t="s">
        <v>6</v>
      </c>
      <c r="B11" s="169" t="s">
        <v>1</v>
      </c>
      <c r="C11" s="170" t="s">
        <v>2</v>
      </c>
      <c r="D11" s="171" t="s">
        <v>3</v>
      </c>
      <c r="E11" s="169" t="s">
        <v>1</v>
      </c>
      <c r="F11" s="170" t="s">
        <v>2</v>
      </c>
      <c r="G11" s="171" t="s">
        <v>3</v>
      </c>
      <c r="H11" s="169" t="s">
        <v>1</v>
      </c>
      <c r="I11" s="170" t="s">
        <v>2</v>
      </c>
      <c r="J11" s="171" t="s">
        <v>3</v>
      </c>
      <c r="K11" s="169" t="s">
        <v>1</v>
      </c>
      <c r="L11" s="170" t="s">
        <v>2</v>
      </c>
      <c r="M11" s="171" t="s">
        <v>3</v>
      </c>
      <c r="N11" s="169" t="s">
        <v>1</v>
      </c>
      <c r="O11" s="170" t="s">
        <v>2</v>
      </c>
      <c r="P11" s="172" t="s">
        <v>3</v>
      </c>
      <c r="Q11" s="173" t="s">
        <v>1</v>
      </c>
      <c r="R11" s="174" t="s">
        <v>2</v>
      </c>
      <c r="S11" s="175" t="s">
        <v>3</v>
      </c>
      <c r="T11" s="169" t="s">
        <v>1</v>
      </c>
      <c r="U11" s="170" t="s">
        <v>2</v>
      </c>
      <c r="V11" s="171" t="s">
        <v>3</v>
      </c>
      <c r="W11" s="83" t="s">
        <v>0</v>
      </c>
    </row>
    <row r="12" spans="1:23" ht="28.5" customHeight="1">
      <c r="A12" s="36"/>
      <c r="B12" s="59">
        <v>0.2</v>
      </c>
      <c r="C12" s="60"/>
      <c r="D12" s="61">
        <f>SUM(B12*C12)</f>
        <v>0</v>
      </c>
      <c r="E12" s="59">
        <v>0.1</v>
      </c>
      <c r="F12" s="60"/>
      <c r="G12" s="61">
        <f>SUM(E12*F12)</f>
        <v>0</v>
      </c>
      <c r="H12" s="59">
        <v>0.1</v>
      </c>
      <c r="I12" s="60"/>
      <c r="J12" s="61">
        <f>SUM(H12*I12)</f>
        <v>0</v>
      </c>
      <c r="K12" s="59">
        <v>0.1</v>
      </c>
      <c r="L12" s="60"/>
      <c r="M12" s="61">
        <f>SUM(K12*L12)</f>
        <v>0</v>
      </c>
      <c r="N12" s="59">
        <v>0.05</v>
      </c>
      <c r="O12" s="60"/>
      <c r="P12" s="62">
        <f>SUM(N12*O12)</f>
        <v>0</v>
      </c>
      <c r="Q12" s="59">
        <v>0.2</v>
      </c>
      <c r="R12" s="60"/>
      <c r="S12" s="61">
        <f>SUM(Q12*R12)</f>
        <v>0</v>
      </c>
      <c r="T12" s="59">
        <v>0.25</v>
      </c>
      <c r="U12" s="60"/>
      <c r="V12" s="61">
        <f>SUM(T12*U12)</f>
        <v>0</v>
      </c>
      <c r="W12" s="63">
        <f>SUM(D12+G12+J12+M12+P12+S12+V12)</f>
        <v>0</v>
      </c>
    </row>
    <row r="13" spans="1:23" ht="28.5" customHeight="1">
      <c r="A13" s="42"/>
      <c r="B13" s="64">
        <v>0.2</v>
      </c>
      <c r="C13" s="65"/>
      <c r="D13" s="66">
        <f>SUM(B13*C13)</f>
        <v>0</v>
      </c>
      <c r="E13" s="64">
        <v>0.1</v>
      </c>
      <c r="F13" s="65"/>
      <c r="G13" s="66">
        <f>SUM(E13*F13)</f>
        <v>0</v>
      </c>
      <c r="H13" s="64">
        <v>0.1</v>
      </c>
      <c r="I13" s="65"/>
      <c r="J13" s="66">
        <f>SUM(H13*I13)</f>
        <v>0</v>
      </c>
      <c r="K13" s="64">
        <v>0.1</v>
      </c>
      <c r="L13" s="65"/>
      <c r="M13" s="66">
        <f>SUM(K13*L13)</f>
        <v>0</v>
      </c>
      <c r="N13" s="64">
        <v>0.05</v>
      </c>
      <c r="O13" s="65"/>
      <c r="P13" s="67">
        <f>SUM(N13*O13)</f>
        <v>0</v>
      </c>
      <c r="Q13" s="64">
        <v>0.2</v>
      </c>
      <c r="R13" s="65"/>
      <c r="S13" s="66">
        <f>SUM(Q13*R13)</f>
        <v>0</v>
      </c>
      <c r="T13" s="64">
        <v>0.25</v>
      </c>
      <c r="U13" s="65"/>
      <c r="V13" s="66">
        <f>SUM(T13*U13)</f>
        <v>0</v>
      </c>
      <c r="W13" s="70">
        <f>SUM(D13+G13+J13+M13+P13+S13+V13)</f>
        <v>0</v>
      </c>
    </row>
    <row r="14" spans="1:23" ht="28.5" customHeight="1" thickBot="1">
      <c r="A14" s="48"/>
      <c r="B14" s="64">
        <v>0.2</v>
      </c>
      <c r="C14" s="65"/>
      <c r="D14" s="66">
        <f>SUM(B14*C14)</f>
        <v>0</v>
      </c>
      <c r="E14" s="64">
        <v>0.1</v>
      </c>
      <c r="F14" s="65"/>
      <c r="G14" s="66">
        <f>SUM(E14*F14)</f>
        <v>0</v>
      </c>
      <c r="H14" s="64">
        <v>0.1</v>
      </c>
      <c r="I14" s="65"/>
      <c r="J14" s="66">
        <f>SUM(H14*I14)</f>
        <v>0</v>
      </c>
      <c r="K14" s="64">
        <v>0.1</v>
      </c>
      <c r="L14" s="65"/>
      <c r="M14" s="66">
        <f>SUM(K14*L14)</f>
        <v>0</v>
      </c>
      <c r="N14" s="71">
        <v>0.05</v>
      </c>
      <c r="O14" s="65"/>
      <c r="P14" s="73">
        <f>SUM(N14*O14)</f>
        <v>0</v>
      </c>
      <c r="Q14" s="64">
        <v>0.2</v>
      </c>
      <c r="R14" s="65"/>
      <c r="S14" s="66">
        <f>SUM(Q14*R14)</f>
        <v>0</v>
      </c>
      <c r="T14" s="64">
        <v>0.25</v>
      </c>
      <c r="U14" s="65"/>
      <c r="V14" s="66">
        <f>SUM(T14*U14)</f>
        <v>0</v>
      </c>
      <c r="W14" s="70">
        <f>SUM(D14+G14+J14+M14+P14+S14+V14)</f>
        <v>0</v>
      </c>
    </row>
    <row r="15" spans="1:23" ht="28.5" customHeight="1" thickBot="1">
      <c r="A15" s="176"/>
      <c r="B15" s="74">
        <v>0.2</v>
      </c>
      <c r="C15" s="75"/>
      <c r="D15" s="76">
        <f>SUM(B15*C15)</f>
        <v>0</v>
      </c>
      <c r="E15" s="74">
        <v>0.1</v>
      </c>
      <c r="F15" s="75"/>
      <c r="G15" s="76">
        <f>SUM(E15*F15)</f>
        <v>0</v>
      </c>
      <c r="H15" s="74">
        <v>0.1</v>
      </c>
      <c r="I15" s="75"/>
      <c r="J15" s="76">
        <f>SUM(H15*I15)</f>
        <v>0</v>
      </c>
      <c r="K15" s="74">
        <v>0.1</v>
      </c>
      <c r="L15" s="75"/>
      <c r="M15" s="76">
        <f>SUM(K15*L15)</f>
        <v>0</v>
      </c>
      <c r="N15" s="74">
        <v>0.05</v>
      </c>
      <c r="O15" s="75"/>
      <c r="P15" s="77">
        <f>SUM(N15*O15)</f>
        <v>0</v>
      </c>
      <c r="Q15" s="74">
        <v>0.2</v>
      </c>
      <c r="R15" s="75"/>
      <c r="S15" s="76">
        <f>SUM(Q15*R15)</f>
        <v>0</v>
      </c>
      <c r="T15" s="74">
        <v>0.25</v>
      </c>
      <c r="U15" s="75"/>
      <c r="V15" s="76">
        <f>SUM(T15*U15)</f>
        <v>0</v>
      </c>
      <c r="W15" s="78">
        <f>SUM(D15+G15+J15+M15+P15+S15+V15)</f>
        <v>0</v>
      </c>
    </row>
    <row r="16" ht="14.25" thickBot="1"/>
    <row r="17" spans="2:23" ht="14.25" thickBot="1">
      <c r="B17" s="307" t="s">
        <v>142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9"/>
    </row>
    <row r="18" spans="2:23" ht="69.75" customHeight="1" thickBot="1">
      <c r="B18" s="324" t="s">
        <v>73</v>
      </c>
      <c r="C18" s="325"/>
      <c r="D18" s="326"/>
      <c r="E18" s="324" t="s">
        <v>136</v>
      </c>
      <c r="F18" s="325"/>
      <c r="G18" s="326"/>
      <c r="H18" s="324" t="s">
        <v>137</v>
      </c>
      <c r="I18" s="325"/>
      <c r="J18" s="326"/>
      <c r="K18" s="324" t="s">
        <v>138</v>
      </c>
      <c r="L18" s="325"/>
      <c r="M18" s="326"/>
      <c r="N18" s="324" t="s">
        <v>139</v>
      </c>
      <c r="O18" s="325"/>
      <c r="P18" s="325"/>
      <c r="Q18" s="324" t="s">
        <v>140</v>
      </c>
      <c r="R18" s="325"/>
      <c r="S18" s="326"/>
      <c r="T18" s="324" t="s">
        <v>141</v>
      </c>
      <c r="U18" s="325"/>
      <c r="V18" s="326"/>
      <c r="W18" s="138"/>
    </row>
    <row r="19" spans="1:23" ht="75" customHeight="1" thickBot="1">
      <c r="A19" s="168" t="s">
        <v>6</v>
      </c>
      <c r="B19" s="169" t="s">
        <v>1</v>
      </c>
      <c r="C19" s="170" t="s">
        <v>2</v>
      </c>
      <c r="D19" s="171" t="s">
        <v>3</v>
      </c>
      <c r="E19" s="169" t="s">
        <v>1</v>
      </c>
      <c r="F19" s="170" t="s">
        <v>2</v>
      </c>
      <c r="G19" s="171" t="s">
        <v>3</v>
      </c>
      <c r="H19" s="169" t="s">
        <v>1</v>
      </c>
      <c r="I19" s="170" t="s">
        <v>2</v>
      </c>
      <c r="J19" s="171" t="s">
        <v>3</v>
      </c>
      <c r="K19" s="169" t="s">
        <v>1</v>
      </c>
      <c r="L19" s="170" t="s">
        <v>2</v>
      </c>
      <c r="M19" s="171" t="s">
        <v>3</v>
      </c>
      <c r="N19" s="169" t="s">
        <v>1</v>
      </c>
      <c r="O19" s="170" t="s">
        <v>2</v>
      </c>
      <c r="P19" s="172" t="s">
        <v>3</v>
      </c>
      <c r="Q19" s="173" t="s">
        <v>1</v>
      </c>
      <c r="R19" s="174" t="s">
        <v>2</v>
      </c>
      <c r="S19" s="175" t="s">
        <v>3</v>
      </c>
      <c r="T19" s="169" t="s">
        <v>1</v>
      </c>
      <c r="U19" s="170" t="s">
        <v>2</v>
      </c>
      <c r="V19" s="171" t="s">
        <v>3</v>
      </c>
      <c r="W19" s="83" t="s">
        <v>0</v>
      </c>
    </row>
    <row r="20" spans="1:23" ht="28.5" customHeight="1">
      <c r="A20" s="36"/>
      <c r="B20" s="59">
        <v>0.2</v>
      </c>
      <c r="C20" s="60"/>
      <c r="D20" s="61">
        <f>SUM(B20*C20)</f>
        <v>0</v>
      </c>
      <c r="E20" s="59">
        <v>0.1</v>
      </c>
      <c r="F20" s="60"/>
      <c r="G20" s="61">
        <f>SUM(E20*F20)</f>
        <v>0</v>
      </c>
      <c r="H20" s="59">
        <v>0.1</v>
      </c>
      <c r="I20" s="60"/>
      <c r="J20" s="61">
        <f>SUM(H20*I20)</f>
        <v>0</v>
      </c>
      <c r="K20" s="59">
        <v>0.1</v>
      </c>
      <c r="L20" s="60"/>
      <c r="M20" s="61">
        <f>SUM(K20*L20)</f>
        <v>0</v>
      </c>
      <c r="N20" s="59">
        <v>0.05</v>
      </c>
      <c r="O20" s="60"/>
      <c r="P20" s="62">
        <f>SUM(N20*O20)</f>
        <v>0</v>
      </c>
      <c r="Q20" s="59">
        <v>0.2</v>
      </c>
      <c r="R20" s="60"/>
      <c r="S20" s="61">
        <f>SUM(Q20*R20)</f>
        <v>0</v>
      </c>
      <c r="T20" s="59">
        <v>0.25</v>
      </c>
      <c r="U20" s="60"/>
      <c r="V20" s="61">
        <f>SUM(T20*U20)</f>
        <v>0</v>
      </c>
      <c r="W20" s="63">
        <f>SUM(D20+G20+J20+M20+P20+S20+V20)</f>
        <v>0</v>
      </c>
    </row>
    <row r="21" spans="1:23" ht="28.5" customHeight="1">
      <c r="A21" s="42"/>
      <c r="B21" s="64">
        <v>0.2</v>
      </c>
      <c r="C21" s="65"/>
      <c r="D21" s="66">
        <f>SUM(B21*C21)</f>
        <v>0</v>
      </c>
      <c r="E21" s="64">
        <v>0.1</v>
      </c>
      <c r="F21" s="65"/>
      <c r="G21" s="66">
        <f>SUM(E21*F21)</f>
        <v>0</v>
      </c>
      <c r="H21" s="64">
        <v>0.1</v>
      </c>
      <c r="I21" s="65"/>
      <c r="J21" s="66">
        <f>SUM(H21*I21)</f>
        <v>0</v>
      </c>
      <c r="K21" s="64">
        <v>0.1</v>
      </c>
      <c r="L21" s="65"/>
      <c r="M21" s="66">
        <f>SUM(K21*L21)</f>
        <v>0</v>
      </c>
      <c r="N21" s="64">
        <v>0.05</v>
      </c>
      <c r="O21" s="65"/>
      <c r="P21" s="67">
        <f>SUM(N21*O21)</f>
        <v>0</v>
      </c>
      <c r="Q21" s="64">
        <v>0.2</v>
      </c>
      <c r="R21" s="65"/>
      <c r="S21" s="66">
        <f>SUM(Q21*R21)</f>
        <v>0</v>
      </c>
      <c r="T21" s="64">
        <v>0.25</v>
      </c>
      <c r="U21" s="65"/>
      <c r="V21" s="66">
        <f>SUM(T21*U21)</f>
        <v>0</v>
      </c>
      <c r="W21" s="70">
        <f>SUM(D21+G21+J21+M21+P21+S21+V21)</f>
        <v>0</v>
      </c>
    </row>
    <row r="22" spans="1:23" ht="28.5" customHeight="1" thickBot="1">
      <c r="A22" s="48"/>
      <c r="B22" s="64">
        <v>0.2</v>
      </c>
      <c r="C22" s="65"/>
      <c r="D22" s="66">
        <f>SUM(B22*C22)</f>
        <v>0</v>
      </c>
      <c r="E22" s="64">
        <v>0.1</v>
      </c>
      <c r="F22" s="65"/>
      <c r="G22" s="66">
        <f>SUM(E22*F22)</f>
        <v>0</v>
      </c>
      <c r="H22" s="64">
        <v>0.1</v>
      </c>
      <c r="I22" s="65"/>
      <c r="J22" s="66">
        <f>SUM(H22*I22)</f>
        <v>0</v>
      </c>
      <c r="K22" s="64">
        <v>0.1</v>
      </c>
      <c r="L22" s="65"/>
      <c r="M22" s="66">
        <f>SUM(K22*L22)</f>
        <v>0</v>
      </c>
      <c r="N22" s="71">
        <v>0.05</v>
      </c>
      <c r="O22" s="65"/>
      <c r="P22" s="73">
        <f>SUM(N22*O22)</f>
        <v>0</v>
      </c>
      <c r="Q22" s="64">
        <v>0.2</v>
      </c>
      <c r="R22" s="65"/>
      <c r="S22" s="66">
        <f>SUM(Q22*R22)</f>
        <v>0</v>
      </c>
      <c r="T22" s="64">
        <v>0.25</v>
      </c>
      <c r="U22" s="65"/>
      <c r="V22" s="66">
        <f>SUM(T22*U22)</f>
        <v>0</v>
      </c>
      <c r="W22" s="70">
        <f>SUM(D22+G22+J22+M22+P22+S22+V22)</f>
        <v>0</v>
      </c>
    </row>
    <row r="23" spans="1:23" ht="28.5" customHeight="1" thickBot="1">
      <c r="A23" s="176"/>
      <c r="B23" s="74">
        <v>0.2</v>
      </c>
      <c r="C23" s="75"/>
      <c r="D23" s="76">
        <f>SUM(B23*C23)</f>
        <v>0</v>
      </c>
      <c r="E23" s="74">
        <v>0.1</v>
      </c>
      <c r="F23" s="75"/>
      <c r="G23" s="76">
        <f>SUM(E23*F23)</f>
        <v>0</v>
      </c>
      <c r="H23" s="74">
        <v>0.1</v>
      </c>
      <c r="I23" s="75"/>
      <c r="J23" s="76">
        <f>SUM(H23*I23)</f>
        <v>0</v>
      </c>
      <c r="K23" s="74">
        <v>0.1</v>
      </c>
      <c r="L23" s="75"/>
      <c r="M23" s="76">
        <f>SUM(K23*L23)</f>
        <v>0</v>
      </c>
      <c r="N23" s="74">
        <v>0.05</v>
      </c>
      <c r="O23" s="75"/>
      <c r="P23" s="77">
        <f>SUM(N23*O23)</f>
        <v>0</v>
      </c>
      <c r="Q23" s="74">
        <v>0.2</v>
      </c>
      <c r="R23" s="75"/>
      <c r="S23" s="76">
        <f>SUM(Q23*R23)</f>
        <v>0</v>
      </c>
      <c r="T23" s="74">
        <v>0.25</v>
      </c>
      <c r="U23" s="75"/>
      <c r="V23" s="76">
        <f>SUM(T23*U23)</f>
        <v>0</v>
      </c>
      <c r="W23" s="78">
        <f>SUM(D23+G23+J23+M23+P23+S23+V23)</f>
        <v>0</v>
      </c>
    </row>
    <row r="24" ht="14.25" thickBot="1"/>
    <row r="25" spans="2:23" ht="14.25" thickBot="1">
      <c r="B25" s="307" t="s">
        <v>143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9"/>
    </row>
    <row r="26" spans="2:23" ht="69.75" customHeight="1" thickBot="1">
      <c r="B26" s="324" t="s">
        <v>73</v>
      </c>
      <c r="C26" s="325"/>
      <c r="D26" s="326"/>
      <c r="E26" s="324" t="s">
        <v>136</v>
      </c>
      <c r="F26" s="325"/>
      <c r="G26" s="326"/>
      <c r="H26" s="324" t="s">
        <v>137</v>
      </c>
      <c r="I26" s="325"/>
      <c r="J26" s="326"/>
      <c r="K26" s="324" t="s">
        <v>138</v>
      </c>
      <c r="L26" s="325"/>
      <c r="M26" s="326"/>
      <c r="N26" s="324" t="s">
        <v>139</v>
      </c>
      <c r="O26" s="325"/>
      <c r="P26" s="325"/>
      <c r="Q26" s="324" t="s">
        <v>140</v>
      </c>
      <c r="R26" s="325"/>
      <c r="S26" s="326"/>
      <c r="T26" s="324" t="s">
        <v>141</v>
      </c>
      <c r="U26" s="325"/>
      <c r="V26" s="326"/>
      <c r="W26" s="138"/>
    </row>
    <row r="27" spans="1:109" s="160" customFormat="1" ht="75" customHeight="1" thickBot="1">
      <c r="A27" s="168" t="s">
        <v>6</v>
      </c>
      <c r="B27" s="169" t="s">
        <v>1</v>
      </c>
      <c r="C27" s="170" t="s">
        <v>2</v>
      </c>
      <c r="D27" s="171" t="s">
        <v>3</v>
      </c>
      <c r="E27" s="169" t="s">
        <v>1</v>
      </c>
      <c r="F27" s="170" t="s">
        <v>2</v>
      </c>
      <c r="G27" s="171" t="s">
        <v>3</v>
      </c>
      <c r="H27" s="169" t="s">
        <v>1</v>
      </c>
      <c r="I27" s="170" t="s">
        <v>2</v>
      </c>
      <c r="J27" s="171" t="s">
        <v>3</v>
      </c>
      <c r="K27" s="169" t="s">
        <v>1</v>
      </c>
      <c r="L27" s="170" t="s">
        <v>2</v>
      </c>
      <c r="M27" s="171" t="s">
        <v>3</v>
      </c>
      <c r="N27" s="169" t="s">
        <v>1</v>
      </c>
      <c r="O27" s="170" t="s">
        <v>2</v>
      </c>
      <c r="P27" s="172" t="s">
        <v>3</v>
      </c>
      <c r="Q27" s="173" t="s">
        <v>1</v>
      </c>
      <c r="R27" s="174" t="s">
        <v>2</v>
      </c>
      <c r="S27" s="175" t="s">
        <v>3</v>
      </c>
      <c r="T27" s="169" t="s">
        <v>1</v>
      </c>
      <c r="U27" s="170" t="s">
        <v>2</v>
      </c>
      <c r="V27" s="171" t="s">
        <v>3</v>
      </c>
      <c r="W27" s="83" t="s">
        <v>0</v>
      </c>
      <c r="X27" s="185" t="s">
        <v>4</v>
      </c>
      <c r="Y27" s="184" t="s">
        <v>5</v>
      </c>
      <c r="Z27" s="177" t="s">
        <v>97</v>
      </c>
      <c r="AA27" s="178" t="s">
        <v>98</v>
      </c>
      <c r="AB27" s="186" t="s">
        <v>99</v>
      </c>
      <c r="AC27" s="187" t="s">
        <v>80</v>
      </c>
      <c r="AE27" s="161"/>
      <c r="DE27" s="179"/>
    </row>
    <row r="28" spans="1:29" ht="28.5" customHeight="1">
      <c r="A28" s="36"/>
      <c r="B28" s="59">
        <v>0.2</v>
      </c>
      <c r="C28" s="60"/>
      <c r="D28" s="61">
        <f>SUM(B28*C28)</f>
        <v>0</v>
      </c>
      <c r="E28" s="59">
        <v>0.1</v>
      </c>
      <c r="F28" s="60"/>
      <c r="G28" s="61">
        <f>SUM(E28*F28)</f>
        <v>0</v>
      </c>
      <c r="H28" s="59">
        <v>0.1</v>
      </c>
      <c r="I28" s="60"/>
      <c r="J28" s="61">
        <f>SUM(H28*I28)</f>
        <v>0</v>
      </c>
      <c r="K28" s="59">
        <v>0.1</v>
      </c>
      <c r="L28" s="60"/>
      <c r="M28" s="61">
        <f>SUM(K28*L28)</f>
        <v>0</v>
      </c>
      <c r="N28" s="59">
        <v>0.05</v>
      </c>
      <c r="O28" s="60"/>
      <c r="P28" s="62">
        <f>SUM(N28*O28)</f>
        <v>0</v>
      </c>
      <c r="Q28" s="59">
        <v>0.2</v>
      </c>
      <c r="R28" s="60"/>
      <c r="S28" s="61">
        <f>SUM(Q28*R28)</f>
        <v>0</v>
      </c>
      <c r="T28" s="59">
        <v>0.25</v>
      </c>
      <c r="U28" s="60"/>
      <c r="V28" s="61">
        <f>SUM(T28*U28)</f>
        <v>0</v>
      </c>
      <c r="W28" s="63">
        <f>SUM(D28+G28+J28+M28+P28+S28+V28)</f>
        <v>0</v>
      </c>
      <c r="X28" s="79">
        <f>SUM(W12+W20+W28)/3</f>
        <v>0</v>
      </c>
      <c r="Y28" s="79">
        <f>SUM(W12+W20+W28)</f>
        <v>0</v>
      </c>
      <c r="Z28" s="180">
        <v>0</v>
      </c>
      <c r="AA28" s="181">
        <f>SUM(Y28*Z28)</f>
        <v>0</v>
      </c>
      <c r="AB28" s="181">
        <f>Y28-AA28</f>
        <v>0</v>
      </c>
      <c r="AC28" s="127">
        <v>2</v>
      </c>
    </row>
    <row r="29" spans="1:29" ht="28.5" customHeight="1">
      <c r="A29" s="42"/>
      <c r="B29" s="64">
        <v>0.2</v>
      </c>
      <c r="C29" s="65"/>
      <c r="D29" s="66">
        <f>SUM(B29*C29)</f>
        <v>0</v>
      </c>
      <c r="E29" s="64">
        <v>0.1</v>
      </c>
      <c r="F29" s="65"/>
      <c r="G29" s="66">
        <f>SUM(E29*F29)</f>
        <v>0</v>
      </c>
      <c r="H29" s="64">
        <v>0.1</v>
      </c>
      <c r="I29" s="65"/>
      <c r="J29" s="66">
        <f>SUM(H29*I29)</f>
        <v>0</v>
      </c>
      <c r="K29" s="64">
        <v>0.1</v>
      </c>
      <c r="L29" s="65"/>
      <c r="M29" s="66">
        <f>SUM(K29*L29)</f>
        <v>0</v>
      </c>
      <c r="N29" s="64">
        <v>0.05</v>
      </c>
      <c r="O29" s="65"/>
      <c r="P29" s="67">
        <f>SUM(N29*O29)</f>
        <v>0</v>
      </c>
      <c r="Q29" s="64">
        <v>0.2</v>
      </c>
      <c r="R29" s="65"/>
      <c r="S29" s="66">
        <f>SUM(Q29*R29)</f>
        <v>0</v>
      </c>
      <c r="T29" s="64">
        <v>0.25</v>
      </c>
      <c r="U29" s="65"/>
      <c r="V29" s="66">
        <f>SUM(T29*U29)</f>
        <v>0</v>
      </c>
      <c r="W29" s="70">
        <f>SUM(D29+G29+J29+M29+P29+S29+V29)</f>
        <v>0</v>
      </c>
      <c r="X29" s="79">
        <f>SUM(W13+W21+W29)/3</f>
        <v>0</v>
      </c>
      <c r="Y29" s="79">
        <f>SUM(W13+W21+W29)</f>
        <v>0</v>
      </c>
      <c r="Z29" s="180">
        <v>0</v>
      </c>
      <c r="AA29" s="181">
        <f>SUM(Y29*Z29)</f>
        <v>0</v>
      </c>
      <c r="AB29" s="181">
        <f>Y29-AA29</f>
        <v>0</v>
      </c>
      <c r="AC29" s="127">
        <v>4</v>
      </c>
    </row>
    <row r="30" spans="1:29" ht="28.5" customHeight="1" thickBot="1">
      <c r="A30" s="48"/>
      <c r="B30" s="64">
        <v>0.2</v>
      </c>
      <c r="C30" s="65"/>
      <c r="D30" s="66">
        <f>SUM(B30*C30)</f>
        <v>0</v>
      </c>
      <c r="E30" s="64">
        <v>0.1</v>
      </c>
      <c r="F30" s="65"/>
      <c r="G30" s="66">
        <f>SUM(E30*F30)</f>
        <v>0</v>
      </c>
      <c r="H30" s="64">
        <v>0.1</v>
      </c>
      <c r="I30" s="65"/>
      <c r="J30" s="66">
        <f>SUM(H30*I30)</f>
        <v>0</v>
      </c>
      <c r="K30" s="64">
        <v>0.1</v>
      </c>
      <c r="L30" s="65"/>
      <c r="M30" s="66">
        <f>SUM(K30*L30)</f>
        <v>0</v>
      </c>
      <c r="N30" s="71">
        <v>0.05</v>
      </c>
      <c r="O30" s="65"/>
      <c r="P30" s="73">
        <f>SUM(N30*O30)</f>
        <v>0</v>
      </c>
      <c r="Q30" s="64">
        <v>0.2</v>
      </c>
      <c r="R30" s="65"/>
      <c r="S30" s="66">
        <f>SUM(Q30*R30)</f>
        <v>0</v>
      </c>
      <c r="T30" s="64">
        <v>0.25</v>
      </c>
      <c r="U30" s="65"/>
      <c r="V30" s="66">
        <f>SUM(T30*U30)</f>
        <v>0</v>
      </c>
      <c r="W30" s="70">
        <f>SUM(D30+G30+J30+M30+P30+S30+V30)</f>
        <v>0</v>
      </c>
      <c r="X30" s="79">
        <f>SUM(W14+W22+W30)/3</f>
        <v>0</v>
      </c>
      <c r="Y30" s="79">
        <f>SUM(W14+W22+W30)</f>
        <v>0</v>
      </c>
      <c r="Z30" s="180">
        <v>0</v>
      </c>
      <c r="AA30" s="181">
        <f>SUM(Y30*Z30)</f>
        <v>0</v>
      </c>
      <c r="AB30" s="181">
        <f>Y30-AA30</f>
        <v>0</v>
      </c>
      <c r="AC30" s="127">
        <v>3</v>
      </c>
    </row>
    <row r="31" spans="1:29" ht="28.5" customHeight="1" thickBot="1">
      <c r="A31" s="176"/>
      <c r="B31" s="74">
        <v>0.2</v>
      </c>
      <c r="C31" s="75"/>
      <c r="D31" s="76">
        <f>SUM(B31*C31)</f>
        <v>0</v>
      </c>
      <c r="E31" s="74">
        <v>0.1</v>
      </c>
      <c r="F31" s="75"/>
      <c r="G31" s="76">
        <f>SUM(E31*F31)</f>
        <v>0</v>
      </c>
      <c r="H31" s="74">
        <v>0.1</v>
      </c>
      <c r="I31" s="75"/>
      <c r="J31" s="76">
        <f>SUM(H31*I31)</f>
        <v>0</v>
      </c>
      <c r="K31" s="74">
        <v>0.1</v>
      </c>
      <c r="L31" s="75"/>
      <c r="M31" s="76">
        <f>SUM(K31*L31)</f>
        <v>0</v>
      </c>
      <c r="N31" s="74">
        <v>0.05</v>
      </c>
      <c r="O31" s="75"/>
      <c r="P31" s="77">
        <f>SUM(N31*O31)</f>
        <v>0</v>
      </c>
      <c r="Q31" s="74">
        <v>0.2</v>
      </c>
      <c r="R31" s="75"/>
      <c r="S31" s="76">
        <f>SUM(Q31*R31)</f>
        <v>0</v>
      </c>
      <c r="T31" s="74">
        <v>0.25</v>
      </c>
      <c r="U31" s="75"/>
      <c r="V31" s="76">
        <f>SUM(T31*U31)</f>
        <v>0</v>
      </c>
      <c r="W31" s="78">
        <f>SUM(D31+G31+J31+M31+P31+S31+V31)</f>
        <v>0</v>
      </c>
      <c r="X31" s="80">
        <f>SUM(W15+W23+W31)/3</f>
        <v>0</v>
      </c>
      <c r="Y31" s="80">
        <f>SUM(W15+W23+W31)</f>
        <v>0</v>
      </c>
      <c r="Z31" s="182">
        <v>0</v>
      </c>
      <c r="AA31" s="183">
        <f>SUM(Y31*Z31)</f>
        <v>0</v>
      </c>
      <c r="AB31" s="183">
        <f>Y31-AA31</f>
        <v>0</v>
      </c>
      <c r="AC31" s="128">
        <v>1</v>
      </c>
    </row>
  </sheetData>
  <sheetProtection selectLockedCells="1"/>
  <mergeCells count="25">
    <mergeCell ref="D7:F7"/>
    <mergeCell ref="B9:W9"/>
    <mergeCell ref="B10:D10"/>
    <mergeCell ref="E10:G10"/>
    <mergeCell ref="H10:J10"/>
    <mergeCell ref="K10:M10"/>
    <mergeCell ref="N10:P10"/>
    <mergeCell ref="Q10:S10"/>
    <mergeCell ref="T10:V10"/>
    <mergeCell ref="B17:W17"/>
    <mergeCell ref="B18:D18"/>
    <mergeCell ref="E18:G18"/>
    <mergeCell ref="H18:J18"/>
    <mergeCell ref="K18:M18"/>
    <mergeCell ref="N18:P18"/>
    <mergeCell ref="Q18:S18"/>
    <mergeCell ref="T18:V18"/>
    <mergeCell ref="B25:W25"/>
    <mergeCell ref="B26:D26"/>
    <mergeCell ref="E26:G26"/>
    <mergeCell ref="H26:J26"/>
    <mergeCell ref="K26:M26"/>
    <mergeCell ref="N26:P26"/>
    <mergeCell ref="Q26:S26"/>
    <mergeCell ref="T26:V26"/>
  </mergeCells>
  <printOptions/>
  <pageMargins left="0.5" right="0.114583333" top="0.291666666666667" bottom="0.25" header="0.3" footer="0.3"/>
  <pageSetup fitToHeight="1" fitToWidth="1" horizontalDpi="300" verticalDpi="300" orientation="landscape" scale="55" r:id="rId2"/>
  <rowBreaks count="1" manualBreakCount="1">
    <brk id="33" max="255" man="1"/>
  </rowBreaks>
  <colBreaks count="1" manualBreakCount="1">
    <brk id="76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4"/>
  <sheetViews>
    <sheetView view="pageBreakPreview" zoomScaleNormal="130" zoomScaleSheetLayoutView="100" workbookViewId="0" topLeftCell="C41">
      <selection activeCell="AE50" sqref="AE50"/>
    </sheetView>
  </sheetViews>
  <sheetFormatPr defaultColWidth="9.140625" defaultRowHeight="15"/>
  <cols>
    <col min="1" max="1" width="30.7109375" style="30" customWidth="1"/>
    <col min="2" max="9" width="4.8515625" style="30" customWidth="1"/>
    <col min="10" max="10" width="5.28125" style="30" customWidth="1"/>
    <col min="11" max="12" width="4.8515625" style="30" customWidth="1"/>
    <col min="13" max="13" width="5.28125" style="30" customWidth="1"/>
    <col min="14" max="17" width="4.8515625" style="30" customWidth="1"/>
    <col min="18" max="18" width="4.8515625" style="55" customWidth="1"/>
    <col min="19" max="28" width="4.8515625" style="30" customWidth="1"/>
    <col min="29" max="29" width="6.7109375" style="30" customWidth="1"/>
    <col min="30" max="30" width="5.7109375" style="30" customWidth="1"/>
    <col min="31" max="31" width="11.421875" style="30" bestFit="1" customWidth="1"/>
    <col min="32" max="32" width="8.8515625" style="135" bestFit="1" customWidth="1"/>
    <col min="33" max="33" width="8.8515625" style="30" bestFit="1" customWidth="1"/>
    <col min="34" max="35" width="6.28125" style="30" bestFit="1" customWidth="1"/>
    <col min="36" max="36" width="4.8515625" style="30" customWidth="1"/>
    <col min="37" max="37" width="9.00390625" style="135" customWidth="1"/>
    <col min="38" max="39" width="4.8515625" style="30" customWidth="1"/>
    <col min="40" max="40" width="4.7109375" style="30" customWidth="1"/>
    <col min="41" max="42" width="4.8515625" style="30" customWidth="1"/>
    <col min="43" max="43" width="4.7109375" style="30" customWidth="1"/>
    <col min="44" max="45" width="4.8515625" style="30" customWidth="1"/>
    <col min="46" max="46" width="4.7109375" style="30" customWidth="1"/>
    <col min="47" max="53" width="4.8515625" style="30" customWidth="1"/>
    <col min="54" max="54" width="5.7109375" style="30" customWidth="1"/>
    <col min="55" max="55" width="4.8515625" style="30" customWidth="1"/>
    <col min="56" max="56" width="4.7109375" style="30" customWidth="1"/>
    <col min="57" max="58" width="4.8515625" style="30" customWidth="1"/>
    <col min="59" max="59" width="4.7109375" style="30" customWidth="1"/>
    <col min="60" max="61" width="4.8515625" style="30" customWidth="1"/>
    <col min="62" max="62" width="4.7109375" style="30" customWidth="1"/>
    <col min="63" max="64" width="4.8515625" style="30" customWidth="1"/>
    <col min="65" max="65" width="4.7109375" style="30" customWidth="1"/>
    <col min="66" max="67" width="4.8515625" style="30" customWidth="1"/>
    <col min="68" max="68" width="4.7109375" style="30" customWidth="1"/>
    <col min="69" max="70" width="4.8515625" style="30" customWidth="1"/>
    <col min="71" max="71" width="4.7109375" style="30" customWidth="1"/>
    <col min="72" max="73" width="4.8515625" style="30" customWidth="1"/>
    <col min="74" max="74" width="4.7109375" style="30" customWidth="1"/>
    <col min="75" max="81" width="4.8515625" style="30" customWidth="1"/>
    <col min="82" max="82" width="5.7109375" style="30" customWidth="1"/>
    <col min="83" max="83" width="4.8515625" style="30" customWidth="1"/>
    <col min="84" max="84" width="4.7109375" style="30" customWidth="1"/>
    <col min="85" max="86" width="4.8515625" style="30" customWidth="1"/>
    <col min="87" max="87" width="4.7109375" style="30" customWidth="1"/>
    <col min="88" max="89" width="4.8515625" style="30" customWidth="1"/>
    <col min="90" max="90" width="4.7109375" style="30" customWidth="1"/>
    <col min="91" max="92" width="4.8515625" style="30" customWidth="1"/>
    <col min="93" max="93" width="4.7109375" style="30" customWidth="1"/>
    <col min="94" max="95" width="4.8515625" style="30" customWidth="1"/>
    <col min="96" max="96" width="4.7109375" style="30" customWidth="1"/>
    <col min="97" max="98" width="4.8515625" style="30" customWidth="1"/>
    <col min="99" max="99" width="4.7109375" style="30" customWidth="1"/>
    <col min="100" max="101" width="4.8515625" style="30" customWidth="1"/>
    <col min="102" max="102" width="4.7109375" style="30" customWidth="1"/>
    <col min="103" max="109" width="4.8515625" style="30" customWidth="1"/>
    <col min="110" max="110" width="5.7109375" style="30" customWidth="1"/>
    <col min="111" max="111" width="8.28125" style="30" customWidth="1"/>
    <col min="112" max="112" width="7.7109375" style="30" customWidth="1"/>
    <col min="113" max="113" width="6.00390625" style="30" customWidth="1"/>
    <col min="114" max="114" width="28.140625" style="30" customWidth="1"/>
    <col min="115" max="115" width="14.00390625" style="118" customWidth="1"/>
    <col min="116" max="116" width="5.140625" style="30" customWidth="1"/>
    <col min="117" max="16384" width="9.140625" style="30" customWidth="1"/>
  </cols>
  <sheetData>
    <row r="2" ht="13.5">
      <c r="B2" s="30" t="s">
        <v>75</v>
      </c>
    </row>
    <row r="3" ht="13.5">
      <c r="B3" s="30" t="s">
        <v>76</v>
      </c>
    </row>
    <row r="5" ht="13.5">
      <c r="B5" s="30" t="s">
        <v>77</v>
      </c>
    </row>
    <row r="6" spans="2:37" ht="13.5">
      <c r="B6" s="30" t="s">
        <v>78</v>
      </c>
      <c r="AF6" s="30"/>
      <c r="AK6" s="30"/>
    </row>
    <row r="7" spans="2:37" ht="13.5">
      <c r="B7" s="30" t="s">
        <v>79</v>
      </c>
      <c r="D7" s="313"/>
      <c r="E7" s="313"/>
      <c r="F7" s="313"/>
      <c r="AF7" s="30"/>
      <c r="AK7" s="30"/>
    </row>
    <row r="8" spans="32:37" ht="13.5">
      <c r="AF8" s="30"/>
      <c r="AK8" s="30"/>
    </row>
    <row r="9" spans="32:37" ht="14.25" thickBot="1">
      <c r="AF9" s="30"/>
      <c r="AK9" s="30"/>
    </row>
    <row r="10" spans="1:29" ht="15.75" customHeight="1" thickBot="1">
      <c r="A10" s="136"/>
      <c r="B10" s="307" t="s">
        <v>92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9"/>
    </row>
    <row r="11" spans="1:29" ht="54.75" customHeight="1" thickBot="1">
      <c r="A11" s="137"/>
      <c r="B11" s="324" t="s">
        <v>73</v>
      </c>
      <c r="C11" s="325"/>
      <c r="D11" s="326"/>
      <c r="E11" s="324" t="s">
        <v>81</v>
      </c>
      <c r="F11" s="325"/>
      <c r="G11" s="326"/>
      <c r="H11" s="324" t="s">
        <v>82</v>
      </c>
      <c r="I11" s="325"/>
      <c r="J11" s="326"/>
      <c r="K11" s="324" t="s">
        <v>83</v>
      </c>
      <c r="L11" s="325"/>
      <c r="M11" s="326"/>
      <c r="N11" s="324" t="s">
        <v>84</v>
      </c>
      <c r="O11" s="325"/>
      <c r="P11" s="326"/>
      <c r="Q11" s="324" t="s">
        <v>74</v>
      </c>
      <c r="R11" s="325"/>
      <c r="S11" s="326"/>
      <c r="T11" s="324" t="s">
        <v>85</v>
      </c>
      <c r="U11" s="325"/>
      <c r="V11" s="326"/>
      <c r="W11" s="324" t="s">
        <v>86</v>
      </c>
      <c r="X11" s="325"/>
      <c r="Y11" s="326"/>
      <c r="Z11" s="324" t="s">
        <v>87</v>
      </c>
      <c r="AA11" s="325"/>
      <c r="AB11" s="326"/>
      <c r="AC11" s="138"/>
    </row>
    <row r="12" spans="1:29" ht="71.25" customHeight="1">
      <c r="A12" s="139" t="s">
        <v>6</v>
      </c>
      <c r="B12" s="134" t="s">
        <v>1</v>
      </c>
      <c r="C12" s="140" t="s">
        <v>2</v>
      </c>
      <c r="D12" s="141" t="s">
        <v>3</v>
      </c>
      <c r="E12" s="134" t="s">
        <v>1</v>
      </c>
      <c r="F12" s="140" t="s">
        <v>2</v>
      </c>
      <c r="G12" s="141" t="s">
        <v>3</v>
      </c>
      <c r="H12" s="134" t="s">
        <v>1</v>
      </c>
      <c r="I12" s="140" t="s">
        <v>2</v>
      </c>
      <c r="J12" s="141" t="s">
        <v>3</v>
      </c>
      <c r="K12" s="134" t="s">
        <v>1</v>
      </c>
      <c r="L12" s="140" t="s">
        <v>2</v>
      </c>
      <c r="M12" s="141" t="s">
        <v>3</v>
      </c>
      <c r="N12" s="134" t="s">
        <v>1</v>
      </c>
      <c r="O12" s="140" t="s">
        <v>2</v>
      </c>
      <c r="P12" s="142" t="s">
        <v>3</v>
      </c>
      <c r="Q12" s="143" t="s">
        <v>1</v>
      </c>
      <c r="R12" s="144" t="s">
        <v>2</v>
      </c>
      <c r="S12" s="145" t="s">
        <v>3</v>
      </c>
      <c r="T12" s="134" t="s">
        <v>1</v>
      </c>
      <c r="U12" s="140" t="s">
        <v>2</v>
      </c>
      <c r="V12" s="141" t="s">
        <v>3</v>
      </c>
      <c r="W12" s="134" t="s">
        <v>1</v>
      </c>
      <c r="X12" s="140" t="s">
        <v>2</v>
      </c>
      <c r="Y12" s="141" t="s">
        <v>3</v>
      </c>
      <c r="Z12" s="134" t="s">
        <v>1</v>
      </c>
      <c r="AA12" s="140" t="s">
        <v>2</v>
      </c>
      <c r="AB12" s="141" t="s">
        <v>3</v>
      </c>
      <c r="AC12" s="133" t="s">
        <v>0</v>
      </c>
    </row>
    <row r="13" spans="1:29" ht="13.5">
      <c r="A13" s="108" t="s">
        <v>88</v>
      </c>
      <c r="B13" s="64">
        <v>0.1</v>
      </c>
      <c r="C13" s="65"/>
      <c r="D13" s="66">
        <f>SUM(B13*C13)</f>
        <v>0</v>
      </c>
      <c r="E13" s="64">
        <v>0.1</v>
      </c>
      <c r="F13" s="65"/>
      <c r="G13" s="66">
        <f>SUM(E13*F13)</f>
        <v>0</v>
      </c>
      <c r="H13" s="64">
        <v>0.2</v>
      </c>
      <c r="I13" s="65"/>
      <c r="J13" s="66">
        <f>SUM(H13*I13)</f>
        <v>0</v>
      </c>
      <c r="K13" s="64">
        <v>0.1</v>
      </c>
      <c r="L13" s="65"/>
      <c r="M13" s="66">
        <f>SUM(K13*L13)</f>
        <v>0</v>
      </c>
      <c r="N13" s="64">
        <v>0.05</v>
      </c>
      <c r="O13" s="65"/>
      <c r="P13" s="67">
        <f>SUM(N13*O13)</f>
        <v>0</v>
      </c>
      <c r="Q13" s="111">
        <v>0.1</v>
      </c>
      <c r="R13" s="68"/>
      <c r="S13" s="111">
        <f>SUM(Q13*R13)</f>
        <v>0</v>
      </c>
      <c r="T13" s="119">
        <v>0.05</v>
      </c>
      <c r="U13" s="69"/>
      <c r="V13" s="66">
        <f>SUM(T13*U13)</f>
        <v>0</v>
      </c>
      <c r="W13" s="64">
        <v>0.2</v>
      </c>
      <c r="X13" s="69"/>
      <c r="Y13" s="66">
        <f>SUM(W13*X13)</f>
        <v>0</v>
      </c>
      <c r="Z13" s="64">
        <v>0.1</v>
      </c>
      <c r="AA13" s="69"/>
      <c r="AB13" s="66">
        <f>SUM(Z13*AA13)</f>
        <v>0</v>
      </c>
      <c r="AC13" s="70">
        <f>SUM(D13+G13+J13+M13+P13+S13+V13+Y13+AB13)</f>
        <v>0</v>
      </c>
    </row>
    <row r="14" spans="1:29" ht="13.5">
      <c r="A14" s="146" t="s">
        <v>89</v>
      </c>
      <c r="B14" s="64">
        <v>0.1</v>
      </c>
      <c r="C14" s="65"/>
      <c r="D14" s="66">
        <f>SUM(B14*C14)</f>
        <v>0</v>
      </c>
      <c r="E14" s="64">
        <v>0.1</v>
      </c>
      <c r="F14" s="65"/>
      <c r="G14" s="66">
        <f>SUM(E14*F14)</f>
        <v>0</v>
      </c>
      <c r="H14" s="64">
        <v>0.2</v>
      </c>
      <c r="I14" s="65"/>
      <c r="J14" s="66">
        <f>SUM(H14*I14)</f>
        <v>0</v>
      </c>
      <c r="K14" s="64">
        <v>0.1</v>
      </c>
      <c r="L14" s="65"/>
      <c r="M14" s="66">
        <f>SUM(K14*L14)</f>
        <v>0</v>
      </c>
      <c r="N14" s="64">
        <v>0.05</v>
      </c>
      <c r="O14" s="65"/>
      <c r="P14" s="67">
        <f>SUM(N14*O14)</f>
        <v>0</v>
      </c>
      <c r="Q14" s="111">
        <v>0.1</v>
      </c>
      <c r="R14" s="68"/>
      <c r="S14" s="111">
        <f>SUM(Q14*R14)</f>
        <v>0</v>
      </c>
      <c r="T14" s="119">
        <v>0.05</v>
      </c>
      <c r="U14" s="69"/>
      <c r="V14" s="66">
        <f>SUM(T14*U14)</f>
        <v>0</v>
      </c>
      <c r="W14" s="64">
        <v>0.2</v>
      </c>
      <c r="X14" s="69"/>
      <c r="Y14" s="66">
        <f>SUM(W14*X14)</f>
        <v>0</v>
      </c>
      <c r="Z14" s="64">
        <v>0.1</v>
      </c>
      <c r="AA14" s="69"/>
      <c r="AB14" s="66">
        <f>SUM(Z14*AA14)</f>
        <v>0</v>
      </c>
      <c r="AC14" s="70">
        <f>SUM(D14+G14+J14+M14+P14+S14+V14+Y14+AB14)</f>
        <v>0</v>
      </c>
    </row>
    <row r="15" spans="1:29" ht="13.5">
      <c r="A15" s="120" t="s">
        <v>90</v>
      </c>
      <c r="B15" s="64">
        <v>0.1</v>
      </c>
      <c r="C15" s="65"/>
      <c r="D15" s="66">
        <f>SUM(B15*C15)</f>
        <v>0</v>
      </c>
      <c r="E15" s="64">
        <v>0.1</v>
      </c>
      <c r="F15" s="65"/>
      <c r="G15" s="66">
        <f>SUM(E15*F15)</f>
        <v>0</v>
      </c>
      <c r="H15" s="64">
        <v>0.2</v>
      </c>
      <c r="I15" s="65"/>
      <c r="J15" s="66">
        <f>SUM(H15*I15)</f>
        <v>0</v>
      </c>
      <c r="K15" s="64">
        <v>0.1</v>
      </c>
      <c r="L15" s="65"/>
      <c r="M15" s="66">
        <f>SUM(K15*L15)</f>
        <v>0</v>
      </c>
      <c r="N15" s="64">
        <v>0.05</v>
      </c>
      <c r="O15" s="65"/>
      <c r="P15" s="67">
        <f>SUM(N15*O15)</f>
        <v>0</v>
      </c>
      <c r="Q15" s="111">
        <v>0.1</v>
      </c>
      <c r="R15" s="68"/>
      <c r="S15" s="111">
        <f>SUM(Q15*R15)</f>
        <v>0</v>
      </c>
      <c r="T15" s="119">
        <v>0.05</v>
      </c>
      <c r="U15" s="69"/>
      <c r="V15" s="66">
        <f>SUM(T15*U15)</f>
        <v>0</v>
      </c>
      <c r="W15" s="64">
        <v>0.2</v>
      </c>
      <c r="X15" s="69"/>
      <c r="Y15" s="66">
        <f>SUM(W15*X15)</f>
        <v>0</v>
      </c>
      <c r="Z15" s="64">
        <v>0.1</v>
      </c>
      <c r="AA15" s="69"/>
      <c r="AB15" s="66">
        <f>SUM(Z15*AA15)</f>
        <v>0</v>
      </c>
      <c r="AC15" s="70">
        <f>SUM(D15+G15+J15+M15+P15+S15+V15+Y15+AB15)</f>
        <v>0</v>
      </c>
    </row>
    <row r="16" spans="1:29" ht="13.5">
      <c r="A16" s="120" t="s">
        <v>91</v>
      </c>
      <c r="B16" s="64">
        <v>0.1</v>
      </c>
      <c r="C16" s="65"/>
      <c r="D16" s="66">
        <f>SUM(B16*C16)</f>
        <v>0</v>
      </c>
      <c r="E16" s="64">
        <v>0.1</v>
      </c>
      <c r="F16" s="65"/>
      <c r="G16" s="66">
        <f>SUM(E16*F16)</f>
        <v>0</v>
      </c>
      <c r="H16" s="64">
        <v>0.2</v>
      </c>
      <c r="I16" s="65"/>
      <c r="J16" s="66">
        <f>SUM(H16*I16)</f>
        <v>0</v>
      </c>
      <c r="K16" s="64">
        <v>0.1</v>
      </c>
      <c r="L16" s="65"/>
      <c r="M16" s="66">
        <f>SUM(K16*L16)</f>
        <v>0</v>
      </c>
      <c r="N16" s="64">
        <v>0.05</v>
      </c>
      <c r="O16" s="65"/>
      <c r="P16" s="67">
        <f>SUM(N16*O16)</f>
        <v>0</v>
      </c>
      <c r="Q16" s="111">
        <v>0.1</v>
      </c>
      <c r="R16" s="68"/>
      <c r="S16" s="111">
        <f>SUM(Q16*R16)</f>
        <v>0</v>
      </c>
      <c r="T16" s="119">
        <v>0.05</v>
      </c>
      <c r="U16" s="69"/>
      <c r="V16" s="66">
        <f>SUM(T16*U16)</f>
        <v>0</v>
      </c>
      <c r="W16" s="64">
        <v>0.2</v>
      </c>
      <c r="X16" s="69"/>
      <c r="Y16" s="66">
        <f>SUM(W16*X16)</f>
        <v>0</v>
      </c>
      <c r="Z16" s="64">
        <v>0.1</v>
      </c>
      <c r="AA16" s="69"/>
      <c r="AB16" s="66">
        <f>SUM(Z16*AA16)</f>
        <v>0</v>
      </c>
      <c r="AC16" s="70">
        <f>SUM(D16+G16+J16+M16+P16+S16+V16+Y16+AB16)</f>
        <v>0</v>
      </c>
    </row>
    <row r="17" ht="14.25" thickBot="1"/>
    <row r="18" spans="2:29" ht="14.25" thickBot="1">
      <c r="B18" s="307" t="s">
        <v>93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9"/>
    </row>
    <row r="19" spans="1:29" ht="54" customHeight="1" thickBot="1">
      <c r="A19" s="137"/>
      <c r="B19" s="324" t="s">
        <v>73</v>
      </c>
      <c r="C19" s="325"/>
      <c r="D19" s="326"/>
      <c r="E19" s="324" t="s">
        <v>81</v>
      </c>
      <c r="F19" s="325"/>
      <c r="G19" s="326"/>
      <c r="H19" s="324" t="s">
        <v>82</v>
      </c>
      <c r="I19" s="325"/>
      <c r="J19" s="326"/>
      <c r="K19" s="324" t="s">
        <v>83</v>
      </c>
      <c r="L19" s="325"/>
      <c r="M19" s="326"/>
      <c r="N19" s="324" t="s">
        <v>84</v>
      </c>
      <c r="O19" s="325"/>
      <c r="P19" s="326"/>
      <c r="Q19" s="324" t="s">
        <v>74</v>
      </c>
      <c r="R19" s="325"/>
      <c r="S19" s="326"/>
      <c r="T19" s="324" t="s">
        <v>85</v>
      </c>
      <c r="U19" s="325"/>
      <c r="V19" s="326"/>
      <c r="W19" s="324" t="s">
        <v>86</v>
      </c>
      <c r="X19" s="325"/>
      <c r="Y19" s="326"/>
      <c r="Z19" s="324" t="s">
        <v>87</v>
      </c>
      <c r="AA19" s="325"/>
      <c r="AB19" s="326"/>
      <c r="AC19" s="138"/>
    </row>
    <row r="20" spans="1:29" ht="72.75">
      <c r="A20" s="139" t="s">
        <v>6</v>
      </c>
      <c r="B20" s="134" t="s">
        <v>1</v>
      </c>
      <c r="C20" s="140" t="s">
        <v>2</v>
      </c>
      <c r="D20" s="141" t="s">
        <v>3</v>
      </c>
      <c r="E20" s="134" t="s">
        <v>1</v>
      </c>
      <c r="F20" s="140" t="s">
        <v>2</v>
      </c>
      <c r="G20" s="141" t="s">
        <v>3</v>
      </c>
      <c r="H20" s="134" t="s">
        <v>1</v>
      </c>
      <c r="I20" s="140" t="s">
        <v>2</v>
      </c>
      <c r="J20" s="141" t="s">
        <v>3</v>
      </c>
      <c r="K20" s="134" t="s">
        <v>1</v>
      </c>
      <c r="L20" s="140" t="s">
        <v>2</v>
      </c>
      <c r="M20" s="141" t="s">
        <v>3</v>
      </c>
      <c r="N20" s="134" t="s">
        <v>1</v>
      </c>
      <c r="O20" s="140" t="s">
        <v>2</v>
      </c>
      <c r="P20" s="142" t="s">
        <v>3</v>
      </c>
      <c r="Q20" s="143" t="s">
        <v>1</v>
      </c>
      <c r="R20" s="147" t="s">
        <v>2</v>
      </c>
      <c r="S20" s="145" t="s">
        <v>3</v>
      </c>
      <c r="T20" s="134" t="s">
        <v>1</v>
      </c>
      <c r="U20" s="140" t="s">
        <v>2</v>
      </c>
      <c r="V20" s="141" t="s">
        <v>3</v>
      </c>
      <c r="W20" s="134" t="s">
        <v>1</v>
      </c>
      <c r="X20" s="140" t="s">
        <v>2</v>
      </c>
      <c r="Y20" s="141" t="s">
        <v>3</v>
      </c>
      <c r="Z20" s="134" t="s">
        <v>1</v>
      </c>
      <c r="AA20" s="140" t="s">
        <v>2</v>
      </c>
      <c r="AB20" s="141" t="s">
        <v>3</v>
      </c>
      <c r="AC20" s="133" t="s">
        <v>0</v>
      </c>
    </row>
    <row r="21" spans="1:29" ht="13.5">
      <c r="A21" s="108" t="s">
        <v>88</v>
      </c>
      <c r="B21" s="64">
        <v>0.1</v>
      </c>
      <c r="C21" s="65"/>
      <c r="D21" s="66">
        <f>SUM(B21*C21)</f>
        <v>0</v>
      </c>
      <c r="E21" s="64">
        <v>0.1</v>
      </c>
      <c r="F21" s="65"/>
      <c r="G21" s="66">
        <f>SUM(E21*F21)</f>
        <v>0</v>
      </c>
      <c r="H21" s="64">
        <v>0.2</v>
      </c>
      <c r="I21" s="65"/>
      <c r="J21" s="66">
        <f>SUM(H21*I21)</f>
        <v>0</v>
      </c>
      <c r="K21" s="64">
        <v>0.1</v>
      </c>
      <c r="L21" s="65"/>
      <c r="M21" s="66">
        <f>SUM(K21*L21)</f>
        <v>0</v>
      </c>
      <c r="N21" s="64">
        <v>0.05</v>
      </c>
      <c r="O21" s="65"/>
      <c r="P21" s="67">
        <f>SUM(N21*O21)</f>
        <v>0</v>
      </c>
      <c r="Q21" s="111">
        <v>0.1</v>
      </c>
      <c r="R21" s="68"/>
      <c r="S21" s="111">
        <f>SUM(Q21*R21)</f>
        <v>0</v>
      </c>
      <c r="T21" s="119">
        <v>0.05</v>
      </c>
      <c r="U21" s="69"/>
      <c r="V21" s="66">
        <f>SUM(T21*U21)</f>
        <v>0</v>
      </c>
      <c r="W21" s="64">
        <v>0.2</v>
      </c>
      <c r="X21" s="69"/>
      <c r="Y21" s="66">
        <f>SUM(W21*X21)</f>
        <v>0</v>
      </c>
      <c r="Z21" s="64">
        <v>0.1</v>
      </c>
      <c r="AA21" s="69"/>
      <c r="AB21" s="66">
        <f>SUM(Z21*AA21)</f>
        <v>0</v>
      </c>
      <c r="AC21" s="70">
        <f>SUM(D21+G21+J21+M21+P21+S21+V21+Y21+AB21)</f>
        <v>0</v>
      </c>
    </row>
    <row r="22" spans="1:29" ht="13.5">
      <c r="A22" s="146" t="s">
        <v>89</v>
      </c>
      <c r="B22" s="64">
        <v>0.1</v>
      </c>
      <c r="C22" s="65"/>
      <c r="D22" s="66">
        <f>SUM(B22*C22)</f>
        <v>0</v>
      </c>
      <c r="E22" s="64">
        <v>0.1</v>
      </c>
      <c r="F22" s="65"/>
      <c r="G22" s="66">
        <f>SUM(E22*F22)</f>
        <v>0</v>
      </c>
      <c r="H22" s="64">
        <v>0.2</v>
      </c>
      <c r="I22" s="65"/>
      <c r="J22" s="66">
        <f>SUM(H22*I22)</f>
        <v>0</v>
      </c>
      <c r="K22" s="64">
        <v>0.1</v>
      </c>
      <c r="L22" s="65"/>
      <c r="M22" s="66">
        <f>SUM(K22*L22)</f>
        <v>0</v>
      </c>
      <c r="N22" s="64">
        <v>0.05</v>
      </c>
      <c r="O22" s="65"/>
      <c r="P22" s="67">
        <f>SUM(N22*O22)</f>
        <v>0</v>
      </c>
      <c r="Q22" s="111">
        <v>0.1</v>
      </c>
      <c r="R22" s="68"/>
      <c r="S22" s="111">
        <f>SUM(Q22*R22)</f>
        <v>0</v>
      </c>
      <c r="T22" s="119">
        <v>0.05</v>
      </c>
      <c r="U22" s="69"/>
      <c r="V22" s="66">
        <f>SUM(T22*U22)</f>
        <v>0</v>
      </c>
      <c r="W22" s="64">
        <v>0.2</v>
      </c>
      <c r="X22" s="69"/>
      <c r="Y22" s="66">
        <f>SUM(W22*X22)</f>
        <v>0</v>
      </c>
      <c r="Z22" s="64">
        <v>0.1</v>
      </c>
      <c r="AA22" s="69"/>
      <c r="AB22" s="66">
        <f>SUM(Z22*AA22)</f>
        <v>0</v>
      </c>
      <c r="AC22" s="70">
        <f>SUM(D22+G22+J22+M22+P22+S22+V22+Y22+AB22)</f>
        <v>0</v>
      </c>
    </row>
    <row r="23" spans="1:29" ht="13.5">
      <c r="A23" s="120" t="s">
        <v>90</v>
      </c>
      <c r="B23" s="64">
        <v>0.1</v>
      </c>
      <c r="C23" s="65"/>
      <c r="D23" s="66">
        <f>SUM(B23*C23)</f>
        <v>0</v>
      </c>
      <c r="E23" s="64">
        <v>0.1</v>
      </c>
      <c r="F23" s="65"/>
      <c r="G23" s="66">
        <f>SUM(E23*F23)</f>
        <v>0</v>
      </c>
      <c r="H23" s="64">
        <v>0.2</v>
      </c>
      <c r="I23" s="65"/>
      <c r="J23" s="66">
        <f>SUM(H23*I23)</f>
        <v>0</v>
      </c>
      <c r="K23" s="64">
        <v>0.1</v>
      </c>
      <c r="L23" s="65"/>
      <c r="M23" s="66">
        <f>SUM(K23*L23)</f>
        <v>0</v>
      </c>
      <c r="N23" s="64">
        <v>0.05</v>
      </c>
      <c r="O23" s="65"/>
      <c r="P23" s="67">
        <f>SUM(N23*O23)</f>
        <v>0</v>
      </c>
      <c r="Q23" s="111">
        <v>0.1</v>
      </c>
      <c r="R23" s="68"/>
      <c r="S23" s="111">
        <f>SUM(Q23*R23)</f>
        <v>0</v>
      </c>
      <c r="T23" s="119">
        <v>0.05</v>
      </c>
      <c r="U23" s="69"/>
      <c r="V23" s="66">
        <f>SUM(T23*U23)</f>
        <v>0</v>
      </c>
      <c r="W23" s="64">
        <v>0.2</v>
      </c>
      <c r="X23" s="69"/>
      <c r="Y23" s="66">
        <f>SUM(W23*X23)</f>
        <v>0</v>
      </c>
      <c r="Z23" s="64">
        <v>0.1</v>
      </c>
      <c r="AA23" s="69"/>
      <c r="AB23" s="66">
        <f>SUM(Z23*AA23)</f>
        <v>0</v>
      </c>
      <c r="AC23" s="70">
        <f>SUM(D23+G23+J23+M23+P23+S23+V23+Y23+AB23)</f>
        <v>0</v>
      </c>
    </row>
    <row r="24" spans="1:29" ht="13.5">
      <c r="A24" s="120" t="s">
        <v>91</v>
      </c>
      <c r="B24" s="64">
        <v>0.1</v>
      </c>
      <c r="C24" s="65"/>
      <c r="D24" s="66">
        <f>SUM(B24*C24)</f>
        <v>0</v>
      </c>
      <c r="E24" s="64">
        <v>0.1</v>
      </c>
      <c r="F24" s="65"/>
      <c r="G24" s="66">
        <f>SUM(E24*F24)</f>
        <v>0</v>
      </c>
      <c r="H24" s="64">
        <v>0.2</v>
      </c>
      <c r="I24" s="65"/>
      <c r="J24" s="66">
        <f>SUM(H24*I24)</f>
        <v>0</v>
      </c>
      <c r="K24" s="64">
        <v>0.1</v>
      </c>
      <c r="L24" s="65"/>
      <c r="M24" s="66">
        <f>SUM(K24*L24)</f>
        <v>0</v>
      </c>
      <c r="N24" s="64">
        <v>0.05</v>
      </c>
      <c r="O24" s="65"/>
      <c r="P24" s="67">
        <f>SUM(N24*O24)</f>
        <v>0</v>
      </c>
      <c r="Q24" s="111">
        <v>0.1</v>
      </c>
      <c r="R24" s="68"/>
      <c r="S24" s="111">
        <f>SUM(Q24*R24)</f>
        <v>0</v>
      </c>
      <c r="T24" s="119">
        <v>0.05</v>
      </c>
      <c r="U24" s="69"/>
      <c r="V24" s="66">
        <f>SUM(T24*U24)</f>
        <v>0</v>
      </c>
      <c r="W24" s="64">
        <v>0.2</v>
      </c>
      <c r="X24" s="69"/>
      <c r="Y24" s="66">
        <f>SUM(W24*X24)</f>
        <v>0</v>
      </c>
      <c r="Z24" s="64">
        <v>0.1</v>
      </c>
      <c r="AA24" s="69"/>
      <c r="AB24" s="66">
        <f>SUM(Z24*AA24)</f>
        <v>0</v>
      </c>
      <c r="AC24" s="70">
        <f>SUM(D24+G24+J24+M24+P24+S24+V24+Y24+AB24)</f>
        <v>0</v>
      </c>
    </row>
    <row r="25" ht="13.5">
      <c r="N25" s="148"/>
    </row>
    <row r="27" ht="14.25" thickBot="1"/>
    <row r="28" spans="2:29" ht="14.25" thickBot="1">
      <c r="B28" s="307" t="s">
        <v>94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9"/>
    </row>
    <row r="29" spans="2:29" ht="45" customHeight="1" thickBot="1">
      <c r="B29" s="324" t="s">
        <v>73</v>
      </c>
      <c r="C29" s="325"/>
      <c r="D29" s="326"/>
      <c r="E29" s="324" t="s">
        <v>81</v>
      </c>
      <c r="F29" s="325"/>
      <c r="G29" s="326"/>
      <c r="H29" s="324" t="s">
        <v>82</v>
      </c>
      <c r="I29" s="325"/>
      <c r="J29" s="326"/>
      <c r="K29" s="324" t="s">
        <v>83</v>
      </c>
      <c r="L29" s="325"/>
      <c r="M29" s="326"/>
      <c r="N29" s="324" t="s">
        <v>84</v>
      </c>
      <c r="O29" s="325"/>
      <c r="P29" s="326"/>
      <c r="Q29" s="324" t="s">
        <v>74</v>
      </c>
      <c r="R29" s="325"/>
      <c r="S29" s="326"/>
      <c r="T29" s="324" t="s">
        <v>85</v>
      </c>
      <c r="U29" s="325"/>
      <c r="V29" s="326"/>
      <c r="W29" s="324" t="s">
        <v>86</v>
      </c>
      <c r="X29" s="325"/>
      <c r="Y29" s="326"/>
      <c r="Z29" s="324" t="s">
        <v>87</v>
      </c>
      <c r="AA29" s="325"/>
      <c r="AB29" s="326"/>
      <c r="AC29" s="138"/>
    </row>
    <row r="30" spans="1:29" ht="72.75">
      <c r="A30" s="139" t="s">
        <v>6</v>
      </c>
      <c r="B30" s="134" t="s">
        <v>1</v>
      </c>
      <c r="C30" s="140" t="s">
        <v>2</v>
      </c>
      <c r="D30" s="141" t="s">
        <v>3</v>
      </c>
      <c r="E30" s="134" t="s">
        <v>1</v>
      </c>
      <c r="F30" s="140" t="s">
        <v>2</v>
      </c>
      <c r="G30" s="141" t="s">
        <v>3</v>
      </c>
      <c r="H30" s="134" t="s">
        <v>1</v>
      </c>
      <c r="I30" s="140" t="s">
        <v>2</v>
      </c>
      <c r="J30" s="141" t="s">
        <v>3</v>
      </c>
      <c r="K30" s="134" t="s">
        <v>1</v>
      </c>
      <c r="L30" s="140" t="s">
        <v>2</v>
      </c>
      <c r="M30" s="141" t="s">
        <v>3</v>
      </c>
      <c r="N30" s="134" t="s">
        <v>1</v>
      </c>
      <c r="O30" s="140" t="s">
        <v>2</v>
      </c>
      <c r="P30" s="142" t="s">
        <v>3</v>
      </c>
      <c r="Q30" s="143" t="s">
        <v>1</v>
      </c>
      <c r="R30" s="147" t="s">
        <v>2</v>
      </c>
      <c r="S30" s="145" t="s">
        <v>3</v>
      </c>
      <c r="T30" s="134" t="s">
        <v>1</v>
      </c>
      <c r="U30" s="140" t="s">
        <v>2</v>
      </c>
      <c r="V30" s="141" t="s">
        <v>3</v>
      </c>
      <c r="W30" s="134" t="s">
        <v>1</v>
      </c>
      <c r="X30" s="140" t="s">
        <v>2</v>
      </c>
      <c r="Y30" s="141" t="s">
        <v>3</v>
      </c>
      <c r="Z30" s="134" t="s">
        <v>1</v>
      </c>
      <c r="AA30" s="140" t="s">
        <v>2</v>
      </c>
      <c r="AB30" s="141" t="s">
        <v>3</v>
      </c>
      <c r="AC30" s="133" t="s">
        <v>0</v>
      </c>
    </row>
    <row r="31" spans="1:29" ht="13.5">
      <c r="A31" s="108" t="s">
        <v>88</v>
      </c>
      <c r="B31" s="64">
        <v>0.1</v>
      </c>
      <c r="C31" s="65"/>
      <c r="D31" s="66">
        <f>SUM(B31*C31)</f>
        <v>0</v>
      </c>
      <c r="E31" s="64">
        <v>0.1</v>
      </c>
      <c r="F31" s="65"/>
      <c r="G31" s="66">
        <f>SUM(E31*F31)</f>
        <v>0</v>
      </c>
      <c r="H31" s="64">
        <v>0.2</v>
      </c>
      <c r="I31" s="65"/>
      <c r="J31" s="66">
        <f>SUM(H31*I31)</f>
        <v>0</v>
      </c>
      <c r="K31" s="64">
        <v>0.1</v>
      </c>
      <c r="L31" s="65"/>
      <c r="M31" s="66">
        <f>SUM(K31*L31)</f>
        <v>0</v>
      </c>
      <c r="N31" s="64">
        <v>0.05</v>
      </c>
      <c r="O31" s="65"/>
      <c r="P31" s="67">
        <f>SUM(N31*O31)</f>
        <v>0</v>
      </c>
      <c r="Q31" s="111">
        <v>0.1</v>
      </c>
      <c r="R31" s="68"/>
      <c r="S31" s="111">
        <f>SUM(Q31*R31)</f>
        <v>0</v>
      </c>
      <c r="T31" s="119">
        <v>0.05</v>
      </c>
      <c r="U31" s="69"/>
      <c r="V31" s="66">
        <f>SUM(T31*U31)</f>
        <v>0</v>
      </c>
      <c r="W31" s="64">
        <v>0.2</v>
      </c>
      <c r="X31" s="69"/>
      <c r="Y31" s="66">
        <f>SUM(W31*X31)</f>
        <v>0</v>
      </c>
      <c r="Z31" s="64">
        <v>0.1</v>
      </c>
      <c r="AA31" s="69"/>
      <c r="AB31" s="66">
        <f>SUM(Z31*AA31)</f>
        <v>0</v>
      </c>
      <c r="AC31" s="70">
        <f>SUM(D31+G31+J31+M31+P31+S31+V31+Y31+AB31)</f>
        <v>0</v>
      </c>
    </row>
    <row r="32" spans="1:29" ht="13.5">
      <c r="A32" s="146" t="s">
        <v>89</v>
      </c>
      <c r="B32" s="64">
        <v>0.1</v>
      </c>
      <c r="C32" s="65"/>
      <c r="D32" s="66">
        <f>SUM(B32*C32)</f>
        <v>0</v>
      </c>
      <c r="E32" s="64">
        <v>0.1</v>
      </c>
      <c r="F32" s="65"/>
      <c r="G32" s="66">
        <f>SUM(E32*F32)</f>
        <v>0</v>
      </c>
      <c r="H32" s="64">
        <v>0.2</v>
      </c>
      <c r="I32" s="65"/>
      <c r="J32" s="66">
        <f>SUM(H32*I32)</f>
        <v>0</v>
      </c>
      <c r="K32" s="64">
        <v>0.1</v>
      </c>
      <c r="L32" s="65"/>
      <c r="M32" s="66">
        <f>SUM(K32*L32)</f>
        <v>0</v>
      </c>
      <c r="N32" s="64">
        <v>0.05</v>
      </c>
      <c r="O32" s="65"/>
      <c r="P32" s="67">
        <f>SUM(N32*O32)</f>
        <v>0</v>
      </c>
      <c r="Q32" s="111">
        <v>0.1</v>
      </c>
      <c r="R32" s="68"/>
      <c r="S32" s="111">
        <f>SUM(Q32*R32)</f>
        <v>0</v>
      </c>
      <c r="T32" s="119">
        <v>0.05</v>
      </c>
      <c r="U32" s="69"/>
      <c r="V32" s="66">
        <f>SUM(T32*U32)</f>
        <v>0</v>
      </c>
      <c r="W32" s="64">
        <v>0.2</v>
      </c>
      <c r="X32" s="69"/>
      <c r="Y32" s="66">
        <f>SUM(W32*X32)</f>
        <v>0</v>
      </c>
      <c r="Z32" s="64">
        <v>0.1</v>
      </c>
      <c r="AA32" s="69"/>
      <c r="AB32" s="66">
        <f>SUM(Z32*AA32)</f>
        <v>0</v>
      </c>
      <c r="AC32" s="70">
        <f>SUM(D32+G32+J32+M32+P32+S32+V32+Y32+AB32)</f>
        <v>0</v>
      </c>
    </row>
    <row r="33" spans="1:29" ht="13.5">
      <c r="A33" s="120" t="s">
        <v>90</v>
      </c>
      <c r="B33" s="64">
        <v>0.1</v>
      </c>
      <c r="C33" s="65"/>
      <c r="D33" s="66">
        <f>SUM(B33*C33)</f>
        <v>0</v>
      </c>
      <c r="E33" s="64">
        <v>0.1</v>
      </c>
      <c r="F33" s="65"/>
      <c r="G33" s="66">
        <f>SUM(E33*F33)</f>
        <v>0</v>
      </c>
      <c r="H33" s="64">
        <v>0.2</v>
      </c>
      <c r="I33" s="65"/>
      <c r="J33" s="66">
        <f>SUM(H33*I33)</f>
        <v>0</v>
      </c>
      <c r="K33" s="64">
        <v>0.1</v>
      </c>
      <c r="L33" s="65"/>
      <c r="M33" s="66">
        <f>SUM(K33*L33)</f>
        <v>0</v>
      </c>
      <c r="N33" s="64">
        <v>0.05</v>
      </c>
      <c r="O33" s="65"/>
      <c r="P33" s="67">
        <f>SUM(N33*O33)</f>
        <v>0</v>
      </c>
      <c r="Q33" s="111">
        <v>0.1</v>
      </c>
      <c r="R33" s="68"/>
      <c r="S33" s="111">
        <f>SUM(Q33*R33)</f>
        <v>0</v>
      </c>
      <c r="T33" s="119">
        <v>0.05</v>
      </c>
      <c r="U33" s="69"/>
      <c r="V33" s="66">
        <f>SUM(T33*U33)</f>
        <v>0</v>
      </c>
      <c r="W33" s="64">
        <v>0.2</v>
      </c>
      <c r="X33" s="69"/>
      <c r="Y33" s="66">
        <f>SUM(W33*X33)</f>
        <v>0</v>
      </c>
      <c r="Z33" s="64">
        <v>0.1</v>
      </c>
      <c r="AA33" s="69"/>
      <c r="AB33" s="66">
        <f>SUM(Z33*AA33)</f>
        <v>0</v>
      </c>
      <c r="AC33" s="70">
        <f>SUM(D33+G33+J33+M33+P33+S33+V33+Y33+AB33)</f>
        <v>0</v>
      </c>
    </row>
    <row r="34" spans="1:29" ht="13.5">
      <c r="A34" s="120" t="s">
        <v>91</v>
      </c>
      <c r="B34" s="64">
        <v>0.1</v>
      </c>
      <c r="C34" s="65"/>
      <c r="D34" s="66">
        <f>SUM(B34*C34)</f>
        <v>0</v>
      </c>
      <c r="E34" s="64">
        <v>0.1</v>
      </c>
      <c r="F34" s="65"/>
      <c r="G34" s="66">
        <f>SUM(E34*F34)</f>
        <v>0</v>
      </c>
      <c r="H34" s="64">
        <v>0.2</v>
      </c>
      <c r="I34" s="65"/>
      <c r="J34" s="66">
        <f>SUM(H34*I34)</f>
        <v>0</v>
      </c>
      <c r="K34" s="64">
        <v>0.1</v>
      </c>
      <c r="L34" s="65"/>
      <c r="M34" s="66">
        <f>SUM(K34*L34)</f>
        <v>0</v>
      </c>
      <c r="N34" s="64">
        <v>0.05</v>
      </c>
      <c r="O34" s="65"/>
      <c r="P34" s="67">
        <f>SUM(N34*O34)</f>
        <v>0</v>
      </c>
      <c r="Q34" s="111">
        <v>0.1</v>
      </c>
      <c r="R34" s="68"/>
      <c r="S34" s="111">
        <f>SUM(Q34*R34)</f>
        <v>0</v>
      </c>
      <c r="T34" s="119">
        <v>0.05</v>
      </c>
      <c r="U34" s="69"/>
      <c r="V34" s="66">
        <f>SUM(T34*U34)</f>
        <v>0</v>
      </c>
      <c r="W34" s="64">
        <v>0.2</v>
      </c>
      <c r="X34" s="69"/>
      <c r="Y34" s="66">
        <f>SUM(W34*X34)</f>
        <v>0</v>
      </c>
      <c r="Z34" s="64">
        <v>0.1</v>
      </c>
      <c r="AA34" s="69"/>
      <c r="AB34" s="66">
        <f>SUM(Z34*AA34)</f>
        <v>0</v>
      </c>
      <c r="AC34" s="70">
        <f>SUM(D34+G34+J34+M34+P34+S34+V34+Y34+AB34)</f>
        <v>0</v>
      </c>
    </row>
    <row r="37" ht="14.25" thickBot="1"/>
    <row r="38" spans="2:29" ht="14.25" thickBot="1">
      <c r="B38" s="307" t="s">
        <v>95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9"/>
    </row>
    <row r="39" spans="2:29" ht="43.5" customHeight="1" thickBot="1">
      <c r="B39" s="324" t="s">
        <v>73</v>
      </c>
      <c r="C39" s="325"/>
      <c r="D39" s="326"/>
      <c r="E39" s="324" t="s">
        <v>81</v>
      </c>
      <c r="F39" s="325"/>
      <c r="G39" s="326"/>
      <c r="H39" s="324" t="s">
        <v>82</v>
      </c>
      <c r="I39" s="325"/>
      <c r="J39" s="326"/>
      <c r="K39" s="324" t="s">
        <v>83</v>
      </c>
      <c r="L39" s="325"/>
      <c r="M39" s="326"/>
      <c r="N39" s="324" t="s">
        <v>84</v>
      </c>
      <c r="O39" s="325"/>
      <c r="P39" s="325"/>
      <c r="Q39" s="324" t="s">
        <v>74</v>
      </c>
      <c r="R39" s="325"/>
      <c r="S39" s="326"/>
      <c r="T39" s="324" t="s">
        <v>85</v>
      </c>
      <c r="U39" s="325"/>
      <c r="V39" s="326"/>
      <c r="W39" s="324" t="s">
        <v>86</v>
      </c>
      <c r="X39" s="325"/>
      <c r="Y39" s="326"/>
      <c r="Z39" s="324" t="s">
        <v>87</v>
      </c>
      <c r="AA39" s="325"/>
      <c r="AB39" s="326"/>
      <c r="AC39" s="138"/>
    </row>
    <row r="40" spans="1:29" ht="72.75">
      <c r="A40" s="139" t="s">
        <v>6</v>
      </c>
      <c r="B40" s="134" t="s">
        <v>1</v>
      </c>
      <c r="C40" s="140" t="s">
        <v>2</v>
      </c>
      <c r="D40" s="141" t="s">
        <v>3</v>
      </c>
      <c r="E40" s="134" t="s">
        <v>1</v>
      </c>
      <c r="F40" s="140" t="s">
        <v>2</v>
      </c>
      <c r="G40" s="141" t="s">
        <v>3</v>
      </c>
      <c r="H40" s="134" t="s">
        <v>1</v>
      </c>
      <c r="I40" s="140" t="s">
        <v>2</v>
      </c>
      <c r="J40" s="141" t="s">
        <v>3</v>
      </c>
      <c r="K40" s="134" t="s">
        <v>1</v>
      </c>
      <c r="L40" s="140" t="s">
        <v>2</v>
      </c>
      <c r="M40" s="141" t="s">
        <v>3</v>
      </c>
      <c r="N40" s="134" t="s">
        <v>1</v>
      </c>
      <c r="O40" s="140" t="s">
        <v>2</v>
      </c>
      <c r="P40" s="142" t="s">
        <v>3</v>
      </c>
      <c r="Q40" s="134" t="s">
        <v>1</v>
      </c>
      <c r="R40" s="140" t="s">
        <v>2</v>
      </c>
      <c r="S40" s="141" t="s">
        <v>3</v>
      </c>
      <c r="T40" s="134" t="s">
        <v>1</v>
      </c>
      <c r="U40" s="140" t="s">
        <v>2</v>
      </c>
      <c r="V40" s="141" t="s">
        <v>3</v>
      </c>
      <c r="W40" s="134" t="s">
        <v>1</v>
      </c>
      <c r="X40" s="140" t="s">
        <v>2</v>
      </c>
      <c r="Y40" s="141" t="s">
        <v>3</v>
      </c>
      <c r="Z40" s="134" t="s">
        <v>1</v>
      </c>
      <c r="AA40" s="140" t="s">
        <v>2</v>
      </c>
      <c r="AB40" s="141" t="s">
        <v>3</v>
      </c>
      <c r="AC40" s="133" t="s">
        <v>0</v>
      </c>
    </row>
    <row r="41" spans="1:29" ht="13.5">
      <c r="A41" s="108" t="s">
        <v>88</v>
      </c>
      <c r="B41" s="64">
        <v>0.1</v>
      </c>
      <c r="C41" s="65"/>
      <c r="D41" s="66">
        <f>SUM(B41*C41)</f>
        <v>0</v>
      </c>
      <c r="E41" s="64">
        <v>0.1</v>
      </c>
      <c r="F41" s="65"/>
      <c r="G41" s="66">
        <f>SUM(E41*F41)</f>
        <v>0</v>
      </c>
      <c r="H41" s="64">
        <v>0.2</v>
      </c>
      <c r="I41" s="65"/>
      <c r="J41" s="66">
        <f>SUM(H41*I41)</f>
        <v>0</v>
      </c>
      <c r="K41" s="64">
        <v>0.1</v>
      </c>
      <c r="L41" s="65"/>
      <c r="M41" s="66">
        <f>SUM(K41*L41)</f>
        <v>0</v>
      </c>
      <c r="N41" s="64">
        <v>0.05</v>
      </c>
      <c r="O41" s="65"/>
      <c r="P41" s="67">
        <f>SUM(N41*O41)</f>
        <v>0</v>
      </c>
      <c r="Q41" s="111">
        <v>0.1</v>
      </c>
      <c r="R41" s="68"/>
      <c r="S41" s="111">
        <f>SUM(Q41*R41)</f>
        <v>0</v>
      </c>
      <c r="T41" s="119">
        <v>0.05</v>
      </c>
      <c r="U41" s="69"/>
      <c r="V41" s="66">
        <f>SUM(T41*U41)</f>
        <v>0</v>
      </c>
      <c r="W41" s="64">
        <v>0.2</v>
      </c>
      <c r="X41" s="69"/>
      <c r="Y41" s="66">
        <f>SUM(W41*X41)</f>
        <v>0</v>
      </c>
      <c r="Z41" s="64">
        <v>0.1</v>
      </c>
      <c r="AA41" s="69"/>
      <c r="AB41" s="66">
        <f>SUM(Z41*AA41)</f>
        <v>0</v>
      </c>
      <c r="AC41" s="70">
        <f>SUM(D41+G41+J41+M41+P41+S41+V41+Y41+AB41)</f>
        <v>0</v>
      </c>
    </row>
    <row r="42" spans="1:29" ht="13.5">
      <c r="A42" s="146" t="s">
        <v>89</v>
      </c>
      <c r="B42" s="64">
        <v>0.1</v>
      </c>
      <c r="C42" s="65"/>
      <c r="D42" s="66">
        <f>SUM(B42*C42)</f>
        <v>0</v>
      </c>
      <c r="E42" s="64">
        <v>0.1</v>
      </c>
      <c r="F42" s="65"/>
      <c r="G42" s="66">
        <f>SUM(E42*F42)</f>
        <v>0</v>
      </c>
      <c r="H42" s="64">
        <v>0.2</v>
      </c>
      <c r="I42" s="65"/>
      <c r="J42" s="66">
        <f>SUM(H42*I42)</f>
        <v>0</v>
      </c>
      <c r="K42" s="64">
        <v>0.1</v>
      </c>
      <c r="L42" s="65"/>
      <c r="M42" s="66">
        <f>SUM(K42*L42)</f>
        <v>0</v>
      </c>
      <c r="N42" s="64">
        <v>0.05</v>
      </c>
      <c r="O42" s="65"/>
      <c r="P42" s="67">
        <f>SUM(N42*O42)</f>
        <v>0</v>
      </c>
      <c r="Q42" s="111">
        <v>0.1</v>
      </c>
      <c r="R42" s="68"/>
      <c r="S42" s="111">
        <f>SUM(Q42*R42)</f>
        <v>0</v>
      </c>
      <c r="T42" s="119">
        <v>0.05</v>
      </c>
      <c r="U42" s="69"/>
      <c r="V42" s="66">
        <f>SUM(T42*U42)</f>
        <v>0</v>
      </c>
      <c r="W42" s="64">
        <v>0.2</v>
      </c>
      <c r="X42" s="69"/>
      <c r="Y42" s="66">
        <f>SUM(W42*X42)</f>
        <v>0</v>
      </c>
      <c r="Z42" s="64">
        <v>0.1</v>
      </c>
      <c r="AA42" s="69"/>
      <c r="AB42" s="66">
        <f>SUM(Z42*AA42)</f>
        <v>0</v>
      </c>
      <c r="AC42" s="70">
        <f>SUM(D42+G42+J42+M42+P42+S42+V42+Y42+AB42)</f>
        <v>0</v>
      </c>
    </row>
    <row r="43" spans="1:29" ht="13.5">
      <c r="A43" s="120" t="s">
        <v>90</v>
      </c>
      <c r="B43" s="64">
        <v>0.1</v>
      </c>
      <c r="C43" s="65"/>
      <c r="D43" s="66">
        <f>SUM(B43*C43)</f>
        <v>0</v>
      </c>
      <c r="E43" s="64">
        <v>0.1</v>
      </c>
      <c r="F43" s="65"/>
      <c r="G43" s="66">
        <f>SUM(E43*F43)</f>
        <v>0</v>
      </c>
      <c r="H43" s="64">
        <v>0.2</v>
      </c>
      <c r="I43" s="65"/>
      <c r="J43" s="66">
        <f>SUM(H43*I43)</f>
        <v>0</v>
      </c>
      <c r="K43" s="64">
        <v>0.1</v>
      </c>
      <c r="L43" s="65"/>
      <c r="M43" s="66">
        <f>SUM(K43*L43)</f>
        <v>0</v>
      </c>
      <c r="N43" s="64">
        <v>0.05</v>
      </c>
      <c r="O43" s="65"/>
      <c r="P43" s="67">
        <f>SUM(N43*O43)</f>
        <v>0</v>
      </c>
      <c r="Q43" s="111">
        <v>0.1</v>
      </c>
      <c r="R43" s="68"/>
      <c r="S43" s="111">
        <f>SUM(Q43*R43)</f>
        <v>0</v>
      </c>
      <c r="T43" s="119">
        <v>0.05</v>
      </c>
      <c r="U43" s="69"/>
      <c r="V43" s="66">
        <f>SUM(T43*U43)</f>
        <v>0</v>
      </c>
      <c r="W43" s="64">
        <v>0.2</v>
      </c>
      <c r="X43" s="69"/>
      <c r="Y43" s="66">
        <f>SUM(W43*X43)</f>
        <v>0</v>
      </c>
      <c r="Z43" s="64">
        <v>0.1</v>
      </c>
      <c r="AA43" s="69"/>
      <c r="AB43" s="66">
        <f>SUM(Z43*AA43)</f>
        <v>0</v>
      </c>
      <c r="AC43" s="70">
        <f>SUM(D43+G43+J43+M43+P43+S43+V43+Y43+AB43)</f>
        <v>0</v>
      </c>
    </row>
    <row r="44" spans="1:29" ht="13.5">
      <c r="A44" s="120" t="s">
        <v>91</v>
      </c>
      <c r="B44" s="64">
        <v>0.1</v>
      </c>
      <c r="C44" s="65"/>
      <c r="D44" s="66">
        <f>SUM(B44*C44)</f>
        <v>0</v>
      </c>
      <c r="E44" s="64">
        <v>0.1</v>
      </c>
      <c r="F44" s="65"/>
      <c r="G44" s="66">
        <f>SUM(E44*F44)</f>
        <v>0</v>
      </c>
      <c r="H44" s="64">
        <v>0.2</v>
      </c>
      <c r="I44" s="65"/>
      <c r="J44" s="66">
        <f>SUM(H44*I44)</f>
        <v>0</v>
      </c>
      <c r="K44" s="64">
        <v>0.1</v>
      </c>
      <c r="L44" s="65"/>
      <c r="M44" s="66">
        <f>SUM(K44*L44)</f>
        <v>0</v>
      </c>
      <c r="N44" s="64">
        <v>0.05</v>
      </c>
      <c r="O44" s="65"/>
      <c r="P44" s="67">
        <f>SUM(N44*O44)</f>
        <v>0</v>
      </c>
      <c r="Q44" s="111">
        <v>0.1</v>
      </c>
      <c r="R44" s="68"/>
      <c r="S44" s="111">
        <f>SUM(Q44*R44)</f>
        <v>0</v>
      </c>
      <c r="T44" s="119">
        <v>0.05</v>
      </c>
      <c r="U44" s="69"/>
      <c r="V44" s="66">
        <f>SUM(T44*U44)</f>
        <v>0</v>
      </c>
      <c r="W44" s="64">
        <v>0.2</v>
      </c>
      <c r="X44" s="69"/>
      <c r="Y44" s="66">
        <f>SUM(W44*X44)</f>
        <v>0</v>
      </c>
      <c r="Z44" s="64">
        <v>0.1</v>
      </c>
      <c r="AA44" s="69"/>
      <c r="AB44" s="66">
        <f>SUM(Z44*AA44)</f>
        <v>0</v>
      </c>
      <c r="AC44" s="70">
        <f>SUM(D44+G44+J44+M44+P44+S44+V44+Y44+AB44)</f>
        <v>0</v>
      </c>
    </row>
    <row r="47" ht="14.25" thickBot="1"/>
    <row r="48" spans="2:29" ht="14.25" thickBot="1">
      <c r="B48" s="307" t="s">
        <v>96</v>
      </c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9"/>
    </row>
    <row r="49" spans="2:29" ht="50.25" customHeight="1" thickBot="1">
      <c r="B49" s="324" t="s">
        <v>73</v>
      </c>
      <c r="C49" s="325"/>
      <c r="D49" s="326"/>
      <c r="E49" s="324" t="s">
        <v>81</v>
      </c>
      <c r="F49" s="325"/>
      <c r="G49" s="326"/>
      <c r="H49" s="324" t="s">
        <v>82</v>
      </c>
      <c r="I49" s="325"/>
      <c r="J49" s="326"/>
      <c r="K49" s="324" t="s">
        <v>83</v>
      </c>
      <c r="L49" s="325"/>
      <c r="M49" s="326"/>
      <c r="N49" s="324" t="s">
        <v>84</v>
      </c>
      <c r="O49" s="325"/>
      <c r="P49" s="325"/>
      <c r="Q49" s="324" t="s">
        <v>74</v>
      </c>
      <c r="R49" s="325"/>
      <c r="S49" s="326"/>
      <c r="T49" s="324" t="s">
        <v>85</v>
      </c>
      <c r="U49" s="325"/>
      <c r="V49" s="326"/>
      <c r="W49" s="324" t="s">
        <v>86</v>
      </c>
      <c r="X49" s="325"/>
      <c r="Y49" s="326"/>
      <c r="Z49" s="324" t="s">
        <v>87</v>
      </c>
      <c r="AA49" s="325"/>
      <c r="AB49" s="326"/>
      <c r="AC49" s="138"/>
    </row>
    <row r="50" spans="1:115" s="160" customFormat="1" ht="73.5" customHeight="1">
      <c r="A50" s="153" t="s">
        <v>6</v>
      </c>
      <c r="B50" s="154" t="s">
        <v>1</v>
      </c>
      <c r="C50" s="155" t="s">
        <v>2</v>
      </c>
      <c r="D50" s="156" t="s">
        <v>3</v>
      </c>
      <c r="E50" s="154" t="s">
        <v>1</v>
      </c>
      <c r="F50" s="155" t="s">
        <v>2</v>
      </c>
      <c r="G50" s="156" t="s">
        <v>3</v>
      </c>
      <c r="H50" s="154" t="s">
        <v>1</v>
      </c>
      <c r="I50" s="155" t="s">
        <v>2</v>
      </c>
      <c r="J50" s="156" t="s">
        <v>3</v>
      </c>
      <c r="K50" s="154" t="s">
        <v>1</v>
      </c>
      <c r="L50" s="155" t="s">
        <v>2</v>
      </c>
      <c r="M50" s="156" t="s">
        <v>3</v>
      </c>
      <c r="N50" s="154" t="s">
        <v>1</v>
      </c>
      <c r="O50" s="155" t="s">
        <v>2</v>
      </c>
      <c r="P50" s="157" t="s">
        <v>3</v>
      </c>
      <c r="Q50" s="154" t="s">
        <v>1</v>
      </c>
      <c r="R50" s="155" t="s">
        <v>2</v>
      </c>
      <c r="S50" s="156" t="s">
        <v>3</v>
      </c>
      <c r="T50" s="154" t="s">
        <v>1</v>
      </c>
      <c r="U50" s="155" t="s">
        <v>2</v>
      </c>
      <c r="V50" s="156" t="s">
        <v>3</v>
      </c>
      <c r="W50" s="154" t="s">
        <v>1</v>
      </c>
      <c r="X50" s="155" t="s">
        <v>2</v>
      </c>
      <c r="Y50" s="156" t="s">
        <v>3</v>
      </c>
      <c r="Z50" s="154" t="s">
        <v>1</v>
      </c>
      <c r="AA50" s="155" t="s">
        <v>2</v>
      </c>
      <c r="AB50" s="156" t="s">
        <v>3</v>
      </c>
      <c r="AC50" s="133" t="s">
        <v>0</v>
      </c>
      <c r="AD50" s="163" t="s">
        <v>4</v>
      </c>
      <c r="AE50" s="164" t="s">
        <v>5</v>
      </c>
      <c r="AF50" s="158" t="s">
        <v>97</v>
      </c>
      <c r="AG50" s="159" t="s">
        <v>98</v>
      </c>
      <c r="AH50" s="165" t="s">
        <v>99</v>
      </c>
      <c r="AI50" s="166" t="s">
        <v>80</v>
      </c>
      <c r="AK50" s="161"/>
      <c r="DK50" s="162"/>
    </row>
    <row r="51" spans="1:35" ht="13.5">
      <c r="A51" s="108" t="s">
        <v>88</v>
      </c>
      <c r="B51" s="64">
        <v>0.1</v>
      </c>
      <c r="C51" s="65"/>
      <c r="D51" s="66">
        <f>SUM(B51*C51)</f>
        <v>0</v>
      </c>
      <c r="E51" s="64">
        <v>0.1</v>
      </c>
      <c r="F51" s="65"/>
      <c r="G51" s="66">
        <f>SUM(E51*F51)</f>
        <v>0</v>
      </c>
      <c r="H51" s="64">
        <v>0.2</v>
      </c>
      <c r="I51" s="65"/>
      <c r="J51" s="66">
        <f>SUM(H51*I51)</f>
        <v>0</v>
      </c>
      <c r="K51" s="64">
        <v>0.1</v>
      </c>
      <c r="L51" s="65"/>
      <c r="M51" s="66">
        <f>SUM(K51*L51)</f>
        <v>0</v>
      </c>
      <c r="N51" s="64">
        <v>0.05</v>
      </c>
      <c r="O51" s="65"/>
      <c r="P51" s="67">
        <f>SUM(N51*O51)</f>
        <v>0</v>
      </c>
      <c r="Q51" s="111">
        <v>0.1</v>
      </c>
      <c r="R51" s="68"/>
      <c r="S51" s="111">
        <f>SUM(Q51*R51)</f>
        <v>0</v>
      </c>
      <c r="T51" s="119">
        <v>0.05</v>
      </c>
      <c r="U51" s="69"/>
      <c r="V51" s="66">
        <f>SUM(T51*U51)</f>
        <v>0</v>
      </c>
      <c r="W51" s="64">
        <v>0.2</v>
      </c>
      <c r="X51" s="69"/>
      <c r="Y51" s="66">
        <f>SUM(W51*X51)</f>
        <v>0</v>
      </c>
      <c r="Z51" s="64">
        <v>0.1</v>
      </c>
      <c r="AA51" s="69"/>
      <c r="AB51" s="66">
        <f>SUM(Z51*AA51)</f>
        <v>0</v>
      </c>
      <c r="AC51" s="70">
        <f>SUM(D51+G51+J51+M51+P51+S51+V51+Y51+AB51)</f>
        <v>0</v>
      </c>
      <c r="AD51" s="121">
        <f>SUM(AC13+AC21+AC31+AC41+AC51)/5</f>
        <v>0</v>
      </c>
      <c r="AE51" s="112">
        <f>SUM(AC13+AC21+AC31+AC41+AC51)</f>
        <v>0</v>
      </c>
      <c r="AF51" s="149">
        <v>0</v>
      </c>
      <c r="AG51" s="150">
        <f>SUM(AE51*AF51)</f>
        <v>0</v>
      </c>
      <c r="AH51" s="150">
        <f>AE51-AG51</f>
        <v>0</v>
      </c>
      <c r="AI51" s="122"/>
    </row>
    <row r="52" spans="1:35" ht="13.5">
      <c r="A52" s="146" t="s">
        <v>89</v>
      </c>
      <c r="B52" s="64">
        <v>0.1</v>
      </c>
      <c r="C52" s="65"/>
      <c r="D52" s="66">
        <f>SUM(B52*C52)</f>
        <v>0</v>
      </c>
      <c r="E52" s="64">
        <v>0.1</v>
      </c>
      <c r="F52" s="65"/>
      <c r="G52" s="66">
        <f>SUM(E52*F52)</f>
        <v>0</v>
      </c>
      <c r="H52" s="64">
        <v>0.2</v>
      </c>
      <c r="I52" s="65"/>
      <c r="J52" s="66">
        <f>SUM(H52*I52)</f>
        <v>0</v>
      </c>
      <c r="K52" s="64">
        <v>0.1</v>
      </c>
      <c r="L52" s="65"/>
      <c r="M52" s="66">
        <f>SUM(K52*L52)</f>
        <v>0</v>
      </c>
      <c r="N52" s="64">
        <v>0.05</v>
      </c>
      <c r="O52" s="65"/>
      <c r="P52" s="67">
        <f>SUM(N52*O52)</f>
        <v>0</v>
      </c>
      <c r="Q52" s="111">
        <v>0.1</v>
      </c>
      <c r="R52" s="68"/>
      <c r="S52" s="111">
        <f>SUM(Q52*R52)</f>
        <v>0</v>
      </c>
      <c r="T52" s="119">
        <v>0.05</v>
      </c>
      <c r="U52" s="69"/>
      <c r="V52" s="66">
        <f>SUM(T52*U52)</f>
        <v>0</v>
      </c>
      <c r="W52" s="64">
        <v>0.2</v>
      </c>
      <c r="X52" s="69"/>
      <c r="Y52" s="66">
        <f>SUM(W52*X52)</f>
        <v>0</v>
      </c>
      <c r="Z52" s="64">
        <v>0.1</v>
      </c>
      <c r="AA52" s="69"/>
      <c r="AB52" s="66">
        <f>SUM(Z52*AA52)</f>
        <v>0</v>
      </c>
      <c r="AC52" s="70">
        <f>SUM(D52+G52+J52+M52+P52+S52+V52+Y52+AB52)</f>
        <v>0</v>
      </c>
      <c r="AD52" s="121">
        <f>SUM(AC14+AC22+AC32+AC42+AC52)/5</f>
        <v>0</v>
      </c>
      <c r="AE52" s="112">
        <f>SUM(AC14+AC22+AC32+AC42+AC52)</f>
        <v>0</v>
      </c>
      <c r="AF52" s="149">
        <v>0</v>
      </c>
      <c r="AG52" s="150">
        <f>SUM(AE52*AF52)</f>
        <v>0</v>
      </c>
      <c r="AH52" s="150">
        <f>AE52-AG52</f>
        <v>0</v>
      </c>
      <c r="AI52" s="122"/>
    </row>
    <row r="53" spans="1:35" ht="13.5">
      <c r="A53" s="120" t="s">
        <v>90</v>
      </c>
      <c r="B53" s="64">
        <v>0.1</v>
      </c>
      <c r="C53" s="65"/>
      <c r="D53" s="66">
        <f>SUM(B53*C53)</f>
        <v>0</v>
      </c>
      <c r="E53" s="64">
        <v>0.1</v>
      </c>
      <c r="F53" s="65"/>
      <c r="G53" s="66">
        <f>SUM(E53*F53)</f>
        <v>0</v>
      </c>
      <c r="H53" s="64">
        <v>0.2</v>
      </c>
      <c r="I53" s="65"/>
      <c r="J53" s="66">
        <f>SUM(H53*I53)</f>
        <v>0</v>
      </c>
      <c r="K53" s="64">
        <v>0.1</v>
      </c>
      <c r="L53" s="65"/>
      <c r="M53" s="66">
        <f>SUM(K53*L53)</f>
        <v>0</v>
      </c>
      <c r="N53" s="64">
        <v>0.05</v>
      </c>
      <c r="O53" s="65"/>
      <c r="P53" s="67">
        <f>SUM(N53*O53)</f>
        <v>0</v>
      </c>
      <c r="Q53" s="111">
        <v>0.1</v>
      </c>
      <c r="R53" s="68"/>
      <c r="S53" s="111">
        <f>SUM(Q53*R53)</f>
        <v>0</v>
      </c>
      <c r="T53" s="119">
        <v>0.05</v>
      </c>
      <c r="U53" s="69"/>
      <c r="V53" s="66">
        <f>SUM(T53*U53)</f>
        <v>0</v>
      </c>
      <c r="W53" s="64">
        <v>0.2</v>
      </c>
      <c r="X53" s="69"/>
      <c r="Y53" s="66">
        <f>SUM(W53*X53)</f>
        <v>0</v>
      </c>
      <c r="Z53" s="64">
        <v>0.1</v>
      </c>
      <c r="AA53" s="69"/>
      <c r="AB53" s="66">
        <f>SUM(Z53*AA53)</f>
        <v>0</v>
      </c>
      <c r="AC53" s="70">
        <f>SUM(D53+G53+J53+M53+P53+S53+V53+Y53+AB53)</f>
        <v>0</v>
      </c>
      <c r="AD53" s="121">
        <f>SUM(AC15+AC23+AC33+AC43+AC53)/5</f>
        <v>0</v>
      </c>
      <c r="AE53" s="112">
        <f>SUM(AC15+AC23+AC33+AC43+AC53)</f>
        <v>0</v>
      </c>
      <c r="AF53" s="149">
        <v>0</v>
      </c>
      <c r="AG53" s="150">
        <f>SUM(AE53*AF53)</f>
        <v>0</v>
      </c>
      <c r="AH53" s="150">
        <f>AE53-AG53</f>
        <v>0</v>
      </c>
      <c r="AI53" s="122"/>
    </row>
    <row r="54" spans="1:35" ht="14.25" thickBot="1">
      <c r="A54" s="120" t="s">
        <v>91</v>
      </c>
      <c r="B54" s="64">
        <v>0.1</v>
      </c>
      <c r="C54" s="65"/>
      <c r="D54" s="66">
        <f>SUM(B54*C54)</f>
        <v>0</v>
      </c>
      <c r="E54" s="64">
        <v>0.1</v>
      </c>
      <c r="F54" s="65"/>
      <c r="G54" s="66">
        <f>SUM(E54*F54)</f>
        <v>0</v>
      </c>
      <c r="H54" s="64">
        <v>0.2</v>
      </c>
      <c r="I54" s="65"/>
      <c r="J54" s="66">
        <f>SUM(H54*I54)</f>
        <v>0</v>
      </c>
      <c r="K54" s="64">
        <v>0.1</v>
      </c>
      <c r="L54" s="65"/>
      <c r="M54" s="66">
        <f>SUM(K54*L54)</f>
        <v>0</v>
      </c>
      <c r="N54" s="64">
        <v>0.05</v>
      </c>
      <c r="O54" s="65"/>
      <c r="P54" s="67">
        <f>SUM(N54*O54)</f>
        <v>0</v>
      </c>
      <c r="Q54" s="111">
        <v>0.1</v>
      </c>
      <c r="R54" s="68"/>
      <c r="S54" s="111">
        <f>SUM(Q54*R54)</f>
        <v>0</v>
      </c>
      <c r="T54" s="119">
        <v>0.05</v>
      </c>
      <c r="U54" s="69"/>
      <c r="V54" s="66">
        <f>SUM(T54*U54)</f>
        <v>0</v>
      </c>
      <c r="W54" s="64">
        <v>0.2</v>
      </c>
      <c r="X54" s="69"/>
      <c r="Y54" s="66">
        <f>SUM(W54*X54)</f>
        <v>0</v>
      </c>
      <c r="Z54" s="64">
        <v>0.1</v>
      </c>
      <c r="AA54" s="69"/>
      <c r="AB54" s="66">
        <f>SUM(Z54*AA54)</f>
        <v>0</v>
      </c>
      <c r="AC54" s="70">
        <f>SUM(D54+G54+J54+M54+P54+S54+V54+Y54+AB54)</f>
        <v>0</v>
      </c>
      <c r="AD54" s="123">
        <f>SUM(AC16+AC24+AC34+AC44+AC54)/5</f>
        <v>0</v>
      </c>
      <c r="AE54" s="124">
        <f>SUM(AC16+AC24+AC34+AC44+AC54)</f>
        <v>0</v>
      </c>
      <c r="AF54" s="151">
        <v>0</v>
      </c>
      <c r="AG54" s="152">
        <f>SUM(AE54*AF54)</f>
        <v>0</v>
      </c>
      <c r="AH54" s="152">
        <f>AE54-AG54</f>
        <v>0</v>
      </c>
      <c r="AI54" s="125"/>
    </row>
  </sheetData>
  <sheetProtection selectLockedCells="1"/>
  <mergeCells count="51">
    <mergeCell ref="H49:J49"/>
    <mergeCell ref="K49:M49"/>
    <mergeCell ref="N49:P49"/>
    <mergeCell ref="Q49:S49"/>
    <mergeCell ref="Q39:S39"/>
    <mergeCell ref="K39:M39"/>
    <mergeCell ref="N39:P39"/>
    <mergeCell ref="T39:V39"/>
    <mergeCell ref="T11:V11"/>
    <mergeCell ref="Q11:S11"/>
    <mergeCell ref="Z49:AB49"/>
    <mergeCell ref="Z39:AB39"/>
    <mergeCell ref="B48:AC48"/>
    <mergeCell ref="B49:D49"/>
    <mergeCell ref="E49:G49"/>
    <mergeCell ref="W49:Y49"/>
    <mergeCell ref="T49:V49"/>
    <mergeCell ref="E29:G29"/>
    <mergeCell ref="B11:D11"/>
    <mergeCell ref="B29:D29"/>
    <mergeCell ref="H11:J11"/>
    <mergeCell ref="E11:G11"/>
    <mergeCell ref="K11:M11"/>
    <mergeCell ref="B38:AC38"/>
    <mergeCell ref="B39:D39"/>
    <mergeCell ref="W39:Y39"/>
    <mergeCell ref="Z29:AB29"/>
    <mergeCell ref="Z19:AB19"/>
    <mergeCell ref="B28:AC28"/>
    <mergeCell ref="Q19:S19"/>
    <mergeCell ref="W19:Y19"/>
    <mergeCell ref="Q29:S29"/>
    <mergeCell ref="N19:P19"/>
    <mergeCell ref="E39:G39"/>
    <mergeCell ref="H39:J39"/>
    <mergeCell ref="D7:F7"/>
    <mergeCell ref="B18:AC18"/>
    <mergeCell ref="B19:D19"/>
    <mergeCell ref="E19:G19"/>
    <mergeCell ref="H19:J19"/>
    <mergeCell ref="K29:M29"/>
    <mergeCell ref="N11:P11"/>
    <mergeCell ref="N29:P29"/>
    <mergeCell ref="W11:Y11"/>
    <mergeCell ref="Z11:AB11"/>
    <mergeCell ref="K19:M19"/>
    <mergeCell ref="T29:V29"/>
    <mergeCell ref="T19:V19"/>
    <mergeCell ref="H29:J29"/>
    <mergeCell ref="B10:AC10"/>
    <mergeCell ref="W29:Y29"/>
  </mergeCells>
  <printOptions/>
  <pageMargins left="0.5" right="0.114583333" top="0.291666666666667" bottom="0.25" header="0.3" footer="0.3"/>
  <pageSetup fitToHeight="1" fitToWidth="1" horizontalDpi="300" verticalDpi="300" orientation="portrait" scale="42" r:id="rId2"/>
  <rowBreaks count="1" manualBreakCount="1">
    <brk id="56" max="255" man="1"/>
  </rowBreaks>
  <colBreaks count="1" manualBreakCount="1">
    <brk id="82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22">
      <selection activeCell="H15" sqref="H15"/>
    </sheetView>
  </sheetViews>
  <sheetFormatPr defaultColWidth="9.140625" defaultRowHeight="15"/>
  <cols>
    <col min="1" max="1" width="3.7109375" style="3" bestFit="1" customWidth="1"/>
    <col min="2" max="2" width="41.7109375" style="3" customWidth="1"/>
    <col min="3" max="3" width="16.7109375" style="3" bestFit="1" customWidth="1"/>
    <col min="4" max="4" width="10.140625" style="3" customWidth="1"/>
    <col min="5" max="5" width="11.140625" style="3" customWidth="1"/>
    <col min="6" max="8" width="9.140625" style="3" customWidth="1"/>
    <col min="9" max="9" width="9.8515625" style="3" customWidth="1"/>
    <col min="10" max="10" width="9.7109375" style="3" customWidth="1"/>
    <col min="11" max="11" width="9.140625" style="3" customWidth="1"/>
    <col min="12" max="12" width="9.7109375" style="3" customWidth="1"/>
    <col min="13" max="16384" width="9.140625" style="3" customWidth="1"/>
  </cols>
  <sheetData>
    <row r="1" spans="3:16" ht="14.25">
      <c r="C1" s="26"/>
      <c r="D1" s="3" t="s">
        <v>33</v>
      </c>
      <c r="E1" s="3" t="s">
        <v>33</v>
      </c>
      <c r="F1" s="3" t="s">
        <v>15</v>
      </c>
      <c r="G1" s="1" t="s">
        <v>17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29</v>
      </c>
      <c r="N1" s="1" t="s">
        <v>31</v>
      </c>
      <c r="O1" s="1" t="s">
        <v>32</v>
      </c>
      <c r="P1" s="1"/>
    </row>
    <row r="2" spans="1:16" ht="14.25">
      <c r="A2" s="22"/>
      <c r="B2" s="5"/>
      <c r="C2" s="26" t="s">
        <v>6</v>
      </c>
      <c r="D2" s="6" t="s">
        <v>13</v>
      </c>
      <c r="E2" s="6" t="s">
        <v>14</v>
      </c>
      <c r="F2" s="6" t="s">
        <v>16</v>
      </c>
      <c r="G2" s="6" t="s">
        <v>18</v>
      </c>
      <c r="H2" s="6" t="s">
        <v>20</v>
      </c>
      <c r="I2" s="6" t="s">
        <v>22</v>
      </c>
      <c r="J2" s="6" t="s">
        <v>24</v>
      </c>
      <c r="K2" s="6" t="s">
        <v>26</v>
      </c>
      <c r="L2" s="6" t="s">
        <v>28</v>
      </c>
      <c r="M2" s="6" t="s">
        <v>30</v>
      </c>
      <c r="N2" s="6" t="s">
        <v>26</v>
      </c>
      <c r="O2" s="6" t="s">
        <v>24</v>
      </c>
      <c r="P2" s="6"/>
    </row>
    <row r="3" spans="1:16" ht="14.25">
      <c r="A3" s="331" t="s">
        <v>9</v>
      </c>
      <c r="B3" s="332" t="s">
        <v>10</v>
      </c>
      <c r="C3" s="7" t="s">
        <v>1</v>
      </c>
      <c r="D3" s="2">
        <v>30</v>
      </c>
      <c r="E3" s="2">
        <f>D3</f>
        <v>30</v>
      </c>
      <c r="F3" s="2">
        <f aca="true" t="shared" si="0" ref="F3:O3">E3</f>
        <v>30</v>
      </c>
      <c r="G3" s="2">
        <f t="shared" si="0"/>
        <v>30</v>
      </c>
      <c r="H3" s="2">
        <f t="shared" si="0"/>
        <v>30</v>
      </c>
      <c r="I3" s="2">
        <f t="shared" si="0"/>
        <v>30</v>
      </c>
      <c r="J3" s="2">
        <f>F3</f>
        <v>30</v>
      </c>
      <c r="K3" s="2">
        <f>J3</f>
        <v>30</v>
      </c>
      <c r="L3" s="2">
        <f>K3</f>
        <v>30</v>
      </c>
      <c r="M3" s="2">
        <f>I3</f>
        <v>30</v>
      </c>
      <c r="N3" s="2">
        <f t="shared" si="0"/>
        <v>30</v>
      </c>
      <c r="O3" s="2">
        <f t="shared" si="0"/>
        <v>30</v>
      </c>
      <c r="P3" s="2"/>
    </row>
    <row r="4" spans="1:16" ht="14.25">
      <c r="A4" s="331"/>
      <c r="B4" s="333"/>
      <c r="C4" s="7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331"/>
      <c r="B5" s="334"/>
      <c r="C5" s="7" t="s">
        <v>3</v>
      </c>
      <c r="D5" s="8">
        <f aca="true" t="shared" si="1" ref="D5:O5">SUM(D3*D4)</f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>SUM(J3*J4)</f>
        <v>0</v>
      </c>
      <c r="K5" s="8">
        <f>SUM(K3*K4)</f>
        <v>0</v>
      </c>
      <c r="L5" s="8">
        <f>SUM(L3*L4)</f>
        <v>0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/>
    </row>
    <row r="6" spans="1:16" ht="14.25">
      <c r="A6" s="331"/>
      <c r="B6" s="335" t="s">
        <v>11</v>
      </c>
      <c r="C6" s="7" t="s">
        <v>1</v>
      </c>
      <c r="D6" s="2">
        <v>40</v>
      </c>
      <c r="E6" s="2">
        <f>D6</f>
        <v>40</v>
      </c>
      <c r="F6" s="2">
        <f aca="true" t="shared" si="2" ref="F6:O6">E6</f>
        <v>40</v>
      </c>
      <c r="G6" s="2">
        <f t="shared" si="2"/>
        <v>40</v>
      </c>
      <c r="H6" s="2">
        <f t="shared" si="2"/>
        <v>40</v>
      </c>
      <c r="I6" s="2">
        <f t="shared" si="2"/>
        <v>40</v>
      </c>
      <c r="J6" s="2">
        <f>F6</f>
        <v>40</v>
      </c>
      <c r="K6" s="2">
        <f>J6</f>
        <v>40</v>
      </c>
      <c r="L6" s="2">
        <f>K6</f>
        <v>40</v>
      </c>
      <c r="M6" s="2">
        <f>I6</f>
        <v>40</v>
      </c>
      <c r="N6" s="2">
        <f t="shared" si="2"/>
        <v>40</v>
      </c>
      <c r="O6" s="2">
        <f t="shared" si="2"/>
        <v>40</v>
      </c>
      <c r="P6" s="2"/>
    </row>
    <row r="7" spans="1:16" ht="14.25">
      <c r="A7" s="331"/>
      <c r="B7" s="335"/>
      <c r="C7" s="7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60.75" customHeight="1">
      <c r="A8" s="331"/>
      <c r="B8" s="335"/>
      <c r="C8" s="7" t="s">
        <v>3</v>
      </c>
      <c r="D8" s="8">
        <f aca="true" t="shared" si="3" ref="D8:O8">SUM(D6*D7)</f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>SUM(J6*J7)</f>
        <v>0</v>
      </c>
      <c r="K8" s="8">
        <f>SUM(K6*K7)</f>
        <v>0</v>
      </c>
      <c r="L8" s="8">
        <f>SUM(L6*L7)</f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/>
    </row>
    <row r="9" spans="1:16" ht="14.25">
      <c r="A9" s="331"/>
      <c r="B9" s="335" t="s">
        <v>12</v>
      </c>
      <c r="C9" s="7" t="s">
        <v>1</v>
      </c>
      <c r="D9" s="2">
        <v>30</v>
      </c>
      <c r="E9" s="2">
        <f>D9</f>
        <v>30</v>
      </c>
      <c r="F9" s="2">
        <f aca="true" t="shared" si="4" ref="F9:O9">E9</f>
        <v>30</v>
      </c>
      <c r="G9" s="2">
        <f t="shared" si="4"/>
        <v>30</v>
      </c>
      <c r="H9" s="2">
        <f t="shared" si="4"/>
        <v>30</v>
      </c>
      <c r="I9" s="2">
        <f t="shared" si="4"/>
        <v>30</v>
      </c>
      <c r="J9" s="2">
        <f>F9</f>
        <v>30</v>
      </c>
      <c r="K9" s="2">
        <f>J9</f>
        <v>30</v>
      </c>
      <c r="L9" s="2">
        <f>K9</f>
        <v>30</v>
      </c>
      <c r="M9" s="2">
        <f>I9</f>
        <v>30</v>
      </c>
      <c r="N9" s="2">
        <f t="shared" si="4"/>
        <v>30</v>
      </c>
      <c r="O9" s="2">
        <f t="shared" si="4"/>
        <v>30</v>
      </c>
      <c r="P9" s="2"/>
    </row>
    <row r="10" spans="1:16" ht="14.25">
      <c r="A10" s="331"/>
      <c r="B10" s="335"/>
      <c r="C10" s="7" t="s">
        <v>2</v>
      </c>
      <c r="D10" s="2">
        <v>37</v>
      </c>
      <c r="E10" s="2">
        <v>33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thickBot="1">
      <c r="A11" s="331"/>
      <c r="B11" s="335"/>
      <c r="C11" s="14" t="s">
        <v>3</v>
      </c>
      <c r="D11" s="15">
        <f>SUM(D9*D10)/100</f>
        <v>11.1</v>
      </c>
      <c r="E11" s="15">
        <f aca="true" t="shared" si="5" ref="E11:O11">SUM(E9*E10)</f>
        <v>990</v>
      </c>
      <c r="F11" s="15">
        <f t="shared" si="5"/>
        <v>0</v>
      </c>
      <c r="G11" s="15">
        <f t="shared" si="5"/>
        <v>0</v>
      </c>
      <c r="H11" s="15">
        <f t="shared" si="5"/>
        <v>0</v>
      </c>
      <c r="I11" s="15">
        <f t="shared" si="5"/>
        <v>0</v>
      </c>
      <c r="J11" s="15">
        <f>SUM(J9*J10)</f>
        <v>0</v>
      </c>
      <c r="K11" s="15">
        <f>SUM(K9*K10)</f>
        <v>0</v>
      </c>
      <c r="L11" s="21">
        <f>SUM(L9*L10)</f>
        <v>0</v>
      </c>
      <c r="M11" s="15">
        <f t="shared" si="5"/>
        <v>0</v>
      </c>
      <c r="N11" s="15">
        <f t="shared" si="5"/>
        <v>0</v>
      </c>
      <c r="O11" s="21">
        <f t="shared" si="5"/>
        <v>0</v>
      </c>
      <c r="P11" s="21"/>
    </row>
    <row r="12" spans="1:16" ht="30" thickBot="1" thickTop="1">
      <c r="A12" s="331"/>
      <c r="B12" s="13"/>
      <c r="C12" s="19" t="s">
        <v>0</v>
      </c>
      <c r="D12" s="20">
        <f aca="true" t="shared" si="6" ref="D12:O12">SUM(D5+D8+D11)</f>
        <v>11.1</v>
      </c>
      <c r="E12" s="20">
        <f t="shared" si="6"/>
        <v>990</v>
      </c>
      <c r="F12" s="20">
        <f t="shared" si="6"/>
        <v>0</v>
      </c>
      <c r="G12" s="20">
        <f t="shared" si="6"/>
        <v>0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/>
    </row>
    <row r="13" spans="1:16" ht="15.75" thickTop="1">
      <c r="A13" s="23"/>
      <c r="B13" s="24"/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7" t="s">
        <v>47</v>
      </c>
      <c r="N13" s="27" t="s">
        <v>47</v>
      </c>
      <c r="O13" s="27" t="s">
        <v>47</v>
      </c>
      <c r="P13" s="27" t="s">
        <v>47</v>
      </c>
    </row>
    <row r="14" spans="1:16" ht="15">
      <c r="A14" s="23"/>
      <c r="B14" s="24"/>
      <c r="C14" s="7"/>
      <c r="D14" s="27" t="s">
        <v>34</v>
      </c>
      <c r="E14" s="27" t="s">
        <v>36</v>
      </c>
      <c r="F14" s="27" t="s">
        <v>38</v>
      </c>
      <c r="G14" s="27" t="s">
        <v>40</v>
      </c>
      <c r="H14" s="27" t="s">
        <v>35</v>
      </c>
      <c r="I14" s="27" t="s">
        <v>42</v>
      </c>
      <c r="J14" s="27" t="s">
        <v>43</v>
      </c>
      <c r="K14" s="27" t="s">
        <v>44</v>
      </c>
      <c r="L14" s="27" t="s">
        <v>45</v>
      </c>
      <c r="M14" s="27" t="s">
        <v>48</v>
      </c>
      <c r="N14" s="27" t="s">
        <v>50</v>
      </c>
      <c r="O14" s="27" t="s">
        <v>52</v>
      </c>
      <c r="P14" s="27" t="s">
        <v>53</v>
      </c>
    </row>
    <row r="15" spans="1:16" ht="14.25">
      <c r="A15" s="23"/>
      <c r="B15" s="24"/>
      <c r="C15" s="26" t="s">
        <v>6</v>
      </c>
      <c r="D15" s="6" t="s">
        <v>35</v>
      </c>
      <c r="E15" s="6" t="s">
        <v>37</v>
      </c>
      <c r="F15" s="6" t="s">
        <v>39</v>
      </c>
      <c r="G15" s="6" t="s">
        <v>28</v>
      </c>
      <c r="H15" s="6" t="s">
        <v>41</v>
      </c>
      <c r="I15" s="6" t="s">
        <v>39</v>
      </c>
      <c r="J15" s="6" t="s">
        <v>26</v>
      </c>
      <c r="K15" s="6" t="s">
        <v>39</v>
      </c>
      <c r="L15" s="6" t="s">
        <v>46</v>
      </c>
      <c r="M15" s="6" t="s">
        <v>49</v>
      </c>
      <c r="N15" s="6" t="s">
        <v>51</v>
      </c>
      <c r="O15" s="6" t="s">
        <v>53</v>
      </c>
      <c r="P15" s="6" t="s">
        <v>54</v>
      </c>
    </row>
    <row r="16" spans="1:16" ht="15.75" customHeight="1">
      <c r="A16" s="331" t="s">
        <v>8</v>
      </c>
      <c r="B16" s="332" t="s">
        <v>10</v>
      </c>
      <c r="C16" s="4" t="s">
        <v>1</v>
      </c>
      <c r="D16" s="18">
        <v>30</v>
      </c>
      <c r="E16" s="18">
        <f>D16</f>
        <v>30</v>
      </c>
      <c r="F16" s="18">
        <f aca="true" t="shared" si="7" ref="F16:P16">E16</f>
        <v>30</v>
      </c>
      <c r="G16" s="18">
        <f t="shared" si="7"/>
        <v>30</v>
      </c>
      <c r="H16" s="18">
        <f t="shared" si="7"/>
        <v>30</v>
      </c>
      <c r="I16" s="18">
        <f t="shared" si="7"/>
        <v>30</v>
      </c>
      <c r="J16" s="2">
        <f>F16</f>
        <v>30</v>
      </c>
      <c r="K16" s="2">
        <f>J16</f>
        <v>30</v>
      </c>
      <c r="L16" s="2">
        <f>K16</f>
        <v>30</v>
      </c>
      <c r="M16" s="18">
        <f>I16</f>
        <v>30</v>
      </c>
      <c r="N16" s="18">
        <f t="shared" si="7"/>
        <v>30</v>
      </c>
      <c r="O16" s="18">
        <f t="shared" si="7"/>
        <v>30</v>
      </c>
      <c r="P16" s="18">
        <f t="shared" si="7"/>
        <v>30</v>
      </c>
    </row>
    <row r="17" spans="1:16" ht="14.25">
      <c r="A17" s="331"/>
      <c r="B17" s="333"/>
      <c r="C17" s="7" t="s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331"/>
      <c r="B18" s="334"/>
      <c r="C18" s="7" t="s">
        <v>3</v>
      </c>
      <c r="D18" s="8">
        <f aca="true" t="shared" si="8" ref="D18:P18">SUM(D16*D17)</f>
        <v>0</v>
      </c>
      <c r="E18" s="8">
        <f t="shared" si="8"/>
        <v>0</v>
      </c>
      <c r="F18" s="8">
        <f t="shared" si="8"/>
        <v>0</v>
      </c>
      <c r="G18" s="8">
        <f t="shared" si="8"/>
        <v>0</v>
      </c>
      <c r="H18" s="8">
        <f t="shared" si="8"/>
        <v>0</v>
      </c>
      <c r="I18" s="8">
        <f t="shared" si="8"/>
        <v>0</v>
      </c>
      <c r="J18" s="8">
        <f>SUM(J16*J17)</f>
        <v>0</v>
      </c>
      <c r="K18" s="8">
        <f>SUM(K16*K17)</f>
        <v>0</v>
      </c>
      <c r="L18" s="8">
        <f>SUM(L16*L17)</f>
        <v>0</v>
      </c>
      <c r="M18" s="8">
        <f t="shared" si="8"/>
        <v>0</v>
      </c>
      <c r="N18" s="8">
        <f t="shared" si="8"/>
        <v>0</v>
      </c>
      <c r="O18" s="8">
        <f t="shared" si="8"/>
        <v>0</v>
      </c>
      <c r="P18" s="8">
        <f t="shared" si="8"/>
        <v>0</v>
      </c>
    </row>
    <row r="19" spans="1:16" ht="15" customHeight="1">
      <c r="A19" s="331"/>
      <c r="B19" s="335" t="s">
        <v>11</v>
      </c>
      <c r="C19" s="7" t="s">
        <v>1</v>
      </c>
      <c r="D19" s="2">
        <v>40</v>
      </c>
      <c r="E19" s="2">
        <f>D19</f>
        <v>40</v>
      </c>
      <c r="F19" s="2">
        <f aca="true" t="shared" si="9" ref="F19:P19">E19</f>
        <v>40</v>
      </c>
      <c r="G19" s="2">
        <f t="shared" si="9"/>
        <v>40</v>
      </c>
      <c r="H19" s="2">
        <f t="shared" si="9"/>
        <v>40</v>
      </c>
      <c r="I19" s="2">
        <f t="shared" si="9"/>
        <v>40</v>
      </c>
      <c r="J19" s="2">
        <f>F19</f>
        <v>40</v>
      </c>
      <c r="K19" s="2">
        <f>J19</f>
        <v>40</v>
      </c>
      <c r="L19" s="2">
        <f>K19</f>
        <v>40</v>
      </c>
      <c r="M19" s="2">
        <f>I19</f>
        <v>40</v>
      </c>
      <c r="N19" s="2">
        <f t="shared" si="9"/>
        <v>40</v>
      </c>
      <c r="O19" s="2">
        <f t="shared" si="9"/>
        <v>40</v>
      </c>
      <c r="P19" s="2">
        <f t="shared" si="9"/>
        <v>40</v>
      </c>
    </row>
    <row r="20" spans="1:16" ht="14.25">
      <c r="A20" s="331"/>
      <c r="B20" s="335"/>
      <c r="C20" s="7" t="s">
        <v>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3" customHeight="1">
      <c r="A21" s="331"/>
      <c r="B21" s="335"/>
      <c r="C21" s="7" t="s">
        <v>3</v>
      </c>
      <c r="D21" s="8">
        <f aca="true" t="shared" si="10" ref="D21:P21">SUM(D19*D20)</f>
        <v>0</v>
      </c>
      <c r="E21" s="8">
        <f t="shared" si="10"/>
        <v>0</v>
      </c>
      <c r="F21" s="8">
        <f t="shared" si="10"/>
        <v>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>SUM(J19*J20)</f>
        <v>0</v>
      </c>
      <c r="K21" s="8">
        <f>SUM(K19*K20)</f>
        <v>0</v>
      </c>
      <c r="L21" s="8">
        <f>SUM(L19*L20)</f>
        <v>0</v>
      </c>
      <c r="M21" s="8">
        <f t="shared" si="10"/>
        <v>0</v>
      </c>
      <c r="N21" s="8">
        <f t="shared" si="10"/>
        <v>0</v>
      </c>
      <c r="O21" s="8">
        <f t="shared" si="10"/>
        <v>0</v>
      </c>
      <c r="P21" s="8">
        <f t="shared" si="10"/>
        <v>0</v>
      </c>
    </row>
    <row r="22" spans="1:16" ht="14.25">
      <c r="A22" s="331"/>
      <c r="B22" s="335" t="s">
        <v>12</v>
      </c>
      <c r="C22" s="7" t="s">
        <v>1</v>
      </c>
      <c r="D22" s="18">
        <v>30</v>
      </c>
      <c r="E22" s="18">
        <f>D22</f>
        <v>30</v>
      </c>
      <c r="F22" s="18">
        <f>E22</f>
        <v>30</v>
      </c>
      <c r="G22" s="18">
        <f>F22</f>
        <v>30</v>
      </c>
      <c r="H22" s="18">
        <f>G22</f>
        <v>30</v>
      </c>
      <c r="I22" s="18">
        <f>H22</f>
        <v>30</v>
      </c>
      <c r="J22" s="18">
        <v>30</v>
      </c>
      <c r="K22" s="18">
        <f aca="true" t="shared" si="11" ref="K22:P22">J22</f>
        <v>30</v>
      </c>
      <c r="L22" s="18">
        <f t="shared" si="11"/>
        <v>30</v>
      </c>
      <c r="M22" s="18">
        <f t="shared" si="11"/>
        <v>30</v>
      </c>
      <c r="N22" s="18">
        <f t="shared" si="11"/>
        <v>30</v>
      </c>
      <c r="O22" s="18">
        <f t="shared" si="11"/>
        <v>30</v>
      </c>
      <c r="P22" s="18">
        <f t="shared" si="11"/>
        <v>30</v>
      </c>
    </row>
    <row r="23" spans="1:16" ht="14.25">
      <c r="A23" s="331"/>
      <c r="B23" s="335"/>
      <c r="C23" s="7" t="s">
        <v>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 thickBot="1">
      <c r="A24" s="331"/>
      <c r="B24" s="335"/>
      <c r="C24" s="14" t="s">
        <v>3</v>
      </c>
      <c r="D24" s="15">
        <f aca="true" t="shared" si="12" ref="D24:P24">SUM(D22*D23)</f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SUM(J22*J23)</f>
        <v>0</v>
      </c>
      <c r="K24" s="15">
        <f>SUM(K22*K23)</f>
        <v>0</v>
      </c>
      <c r="L24" s="21">
        <f>SUM(L22*L23)</f>
        <v>0</v>
      </c>
      <c r="M24" s="15">
        <f t="shared" si="12"/>
        <v>0</v>
      </c>
      <c r="N24" s="15">
        <f t="shared" si="12"/>
        <v>0</v>
      </c>
      <c r="O24" s="21">
        <f t="shared" si="12"/>
        <v>0</v>
      </c>
      <c r="P24" s="21">
        <f t="shared" si="12"/>
        <v>0</v>
      </c>
    </row>
    <row r="25" spans="1:16" ht="30" thickBot="1" thickTop="1">
      <c r="A25" s="331"/>
      <c r="B25" s="13"/>
      <c r="C25" s="19" t="s">
        <v>0</v>
      </c>
      <c r="D25" s="20">
        <f aca="true" t="shared" si="13" ref="D25:P25">SUM(D18+D21+D24)</f>
        <v>0</v>
      </c>
      <c r="E25" s="20">
        <f t="shared" si="13"/>
        <v>0</v>
      </c>
      <c r="F25" s="20">
        <f t="shared" si="13"/>
        <v>0</v>
      </c>
      <c r="G25" s="20">
        <f t="shared" si="13"/>
        <v>0</v>
      </c>
      <c r="H25" s="20">
        <f t="shared" si="13"/>
        <v>0</v>
      </c>
      <c r="I25" s="20">
        <f t="shared" si="13"/>
        <v>0</v>
      </c>
      <c r="J25" s="20">
        <f t="shared" si="13"/>
        <v>0</v>
      </c>
      <c r="K25" s="20">
        <f t="shared" si="13"/>
        <v>0</v>
      </c>
      <c r="L25" s="20">
        <f t="shared" si="13"/>
        <v>0</v>
      </c>
      <c r="M25" s="20">
        <f t="shared" si="13"/>
        <v>0</v>
      </c>
      <c r="N25" s="20">
        <f t="shared" si="13"/>
        <v>0</v>
      </c>
      <c r="O25" s="20">
        <f t="shared" si="13"/>
        <v>0</v>
      </c>
      <c r="P25" s="20">
        <f t="shared" si="13"/>
        <v>0</v>
      </c>
    </row>
    <row r="26" spans="1:16" ht="15.75" thickTop="1">
      <c r="A26" s="23"/>
      <c r="B26" s="24"/>
      <c r="C26" s="7"/>
      <c r="D26" s="25"/>
      <c r="E26" s="25"/>
      <c r="F26" s="25"/>
      <c r="G26" s="25"/>
      <c r="H26" s="27" t="s">
        <v>61</v>
      </c>
      <c r="I26" s="27" t="s">
        <v>61</v>
      </c>
      <c r="J26" s="27"/>
      <c r="K26" s="27"/>
      <c r="L26" s="27"/>
      <c r="M26" s="27"/>
      <c r="N26" s="27"/>
      <c r="O26" s="27"/>
      <c r="P26" s="27"/>
    </row>
    <row r="27" spans="1:16" ht="15">
      <c r="A27" s="23"/>
      <c r="B27" s="24"/>
      <c r="C27" s="7"/>
      <c r="D27" s="27" t="s">
        <v>55</v>
      </c>
      <c r="E27" s="27" t="s">
        <v>57</v>
      </c>
      <c r="F27" s="27" t="s">
        <v>58</v>
      </c>
      <c r="G27" s="27" t="s">
        <v>60</v>
      </c>
      <c r="H27" s="27" t="s">
        <v>62</v>
      </c>
      <c r="I27" s="27" t="s">
        <v>62</v>
      </c>
      <c r="J27" s="27" t="s">
        <v>65</v>
      </c>
      <c r="K27" s="27" t="s">
        <v>66</v>
      </c>
      <c r="L27" s="27" t="s">
        <v>67</v>
      </c>
      <c r="M27" s="27" t="s">
        <v>68</v>
      </c>
      <c r="N27" s="27" t="s">
        <v>69</v>
      </c>
      <c r="O27" s="27" t="s">
        <v>71</v>
      </c>
      <c r="P27" s="27"/>
    </row>
    <row r="28" spans="1:16" ht="14.25">
      <c r="A28" s="23"/>
      <c r="B28" s="24"/>
      <c r="C28" s="26" t="s">
        <v>6</v>
      </c>
      <c r="D28" s="6" t="s">
        <v>56</v>
      </c>
      <c r="E28" s="6" t="s">
        <v>39</v>
      </c>
      <c r="F28" s="6" t="s">
        <v>59</v>
      </c>
      <c r="G28" s="6" t="s">
        <v>26</v>
      </c>
      <c r="H28" s="6" t="s">
        <v>63</v>
      </c>
      <c r="I28" s="6" t="s">
        <v>64</v>
      </c>
      <c r="J28" s="6" t="s">
        <v>39</v>
      </c>
      <c r="K28" s="6" t="s">
        <v>39</v>
      </c>
      <c r="L28" s="6" t="s">
        <v>39</v>
      </c>
      <c r="M28" s="6" t="s">
        <v>48</v>
      </c>
      <c r="N28" s="6" t="s">
        <v>70</v>
      </c>
      <c r="O28" s="6" t="s">
        <v>72</v>
      </c>
      <c r="P28" s="6"/>
    </row>
    <row r="29" spans="1:16" ht="14.25">
      <c r="A29" s="331" t="s">
        <v>7</v>
      </c>
      <c r="B29" s="332" t="s">
        <v>10</v>
      </c>
      <c r="C29" s="4" t="s">
        <v>1</v>
      </c>
      <c r="D29" s="18"/>
      <c r="E29" s="18">
        <f>D29</f>
        <v>0</v>
      </c>
      <c r="F29" s="18">
        <f aca="true" t="shared" si="14" ref="F29:O29">E29</f>
        <v>0</v>
      </c>
      <c r="G29" s="18">
        <f t="shared" si="14"/>
        <v>0</v>
      </c>
      <c r="H29" s="18">
        <f t="shared" si="14"/>
        <v>0</v>
      </c>
      <c r="I29" s="18">
        <f t="shared" si="14"/>
        <v>0</v>
      </c>
      <c r="J29" s="18"/>
      <c r="K29" s="18"/>
      <c r="L29" s="18"/>
      <c r="M29" s="18">
        <f>I29</f>
        <v>0</v>
      </c>
      <c r="N29" s="18">
        <f t="shared" si="14"/>
        <v>0</v>
      </c>
      <c r="O29" s="18">
        <f t="shared" si="14"/>
        <v>0</v>
      </c>
      <c r="P29" s="18"/>
    </row>
    <row r="30" spans="1:16" ht="14.25">
      <c r="A30" s="331"/>
      <c r="B30" s="333"/>
      <c r="C30" s="7" t="s">
        <v>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331"/>
      <c r="B31" s="334"/>
      <c r="C31" s="7" t="s">
        <v>3</v>
      </c>
      <c r="D31" s="8">
        <f aca="true" t="shared" si="15" ref="D31:O31">SUM(D29*D30)</f>
        <v>0</v>
      </c>
      <c r="E31" s="8">
        <f t="shared" si="15"/>
        <v>0</v>
      </c>
      <c r="F31" s="8">
        <f t="shared" si="15"/>
        <v>0</v>
      </c>
      <c r="G31" s="8">
        <f t="shared" si="15"/>
        <v>0</v>
      </c>
      <c r="H31" s="8">
        <f t="shared" si="15"/>
        <v>0</v>
      </c>
      <c r="I31" s="8">
        <f t="shared" si="15"/>
        <v>0</v>
      </c>
      <c r="J31" s="8"/>
      <c r="K31" s="8"/>
      <c r="L31" s="8"/>
      <c r="M31" s="8">
        <f t="shared" si="15"/>
        <v>0</v>
      </c>
      <c r="N31" s="8">
        <f t="shared" si="15"/>
        <v>0</v>
      </c>
      <c r="O31" s="8">
        <f t="shared" si="15"/>
        <v>0</v>
      </c>
      <c r="P31" s="8"/>
    </row>
    <row r="32" spans="1:16" ht="14.25">
      <c r="A32" s="331"/>
      <c r="B32" s="335" t="s">
        <v>11</v>
      </c>
      <c r="C32" s="7" t="s">
        <v>1</v>
      </c>
      <c r="D32" s="2"/>
      <c r="E32" s="2">
        <f>D32</f>
        <v>0</v>
      </c>
      <c r="F32" s="2">
        <f aca="true" t="shared" si="16" ref="F32:O32">E32</f>
        <v>0</v>
      </c>
      <c r="G32" s="2">
        <f t="shared" si="16"/>
        <v>0</v>
      </c>
      <c r="H32" s="2">
        <f t="shared" si="16"/>
        <v>0</v>
      </c>
      <c r="I32" s="2">
        <f t="shared" si="16"/>
        <v>0</v>
      </c>
      <c r="J32" s="2"/>
      <c r="K32" s="2"/>
      <c r="L32" s="2"/>
      <c r="M32" s="2">
        <f>I32</f>
        <v>0</v>
      </c>
      <c r="N32" s="2">
        <f t="shared" si="16"/>
        <v>0</v>
      </c>
      <c r="O32" s="2">
        <f t="shared" si="16"/>
        <v>0</v>
      </c>
      <c r="P32" s="2"/>
    </row>
    <row r="33" spans="1:16" ht="14.25">
      <c r="A33" s="331"/>
      <c r="B33" s="335"/>
      <c r="C33" s="7" t="s">
        <v>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62.25" customHeight="1">
      <c r="A34" s="331"/>
      <c r="B34" s="335"/>
      <c r="C34" s="7" t="s">
        <v>3</v>
      </c>
      <c r="D34" s="8">
        <f aca="true" t="shared" si="17" ref="D34:O34">SUM(D32*D33)</f>
        <v>0</v>
      </c>
      <c r="E34" s="8">
        <f t="shared" si="17"/>
        <v>0</v>
      </c>
      <c r="F34" s="8">
        <f t="shared" si="17"/>
        <v>0</v>
      </c>
      <c r="G34" s="8">
        <f t="shared" si="17"/>
        <v>0</v>
      </c>
      <c r="H34" s="8">
        <f t="shared" si="17"/>
        <v>0</v>
      </c>
      <c r="I34" s="8">
        <f t="shared" si="17"/>
        <v>0</v>
      </c>
      <c r="J34" s="8"/>
      <c r="K34" s="8"/>
      <c r="L34" s="8"/>
      <c r="M34" s="8">
        <f t="shared" si="17"/>
        <v>0</v>
      </c>
      <c r="N34" s="8">
        <f t="shared" si="17"/>
        <v>0</v>
      </c>
      <c r="O34" s="8">
        <f t="shared" si="17"/>
        <v>0</v>
      </c>
      <c r="P34" s="8"/>
    </row>
    <row r="35" spans="1:16" ht="14.25">
      <c r="A35" s="331"/>
      <c r="B35" s="335" t="s">
        <v>12</v>
      </c>
      <c r="C35" s="7" t="s">
        <v>1</v>
      </c>
      <c r="D35" s="8"/>
      <c r="E35" s="8">
        <f>D35</f>
        <v>0</v>
      </c>
      <c r="F35" s="8">
        <f aca="true" t="shared" si="18" ref="F35:O35">E35</f>
        <v>0</v>
      </c>
      <c r="G35" s="8">
        <f t="shared" si="18"/>
        <v>0</v>
      </c>
      <c r="H35" s="8">
        <f t="shared" si="18"/>
        <v>0</v>
      </c>
      <c r="I35" s="8">
        <f t="shared" si="18"/>
        <v>0</v>
      </c>
      <c r="J35" s="8"/>
      <c r="K35" s="8"/>
      <c r="L35" s="8"/>
      <c r="M35" s="8">
        <f>I35</f>
        <v>0</v>
      </c>
      <c r="N35" s="8">
        <f t="shared" si="18"/>
        <v>0</v>
      </c>
      <c r="O35" s="8">
        <f t="shared" si="18"/>
        <v>0</v>
      </c>
      <c r="P35" s="8"/>
    </row>
    <row r="36" spans="1:16" ht="14.25">
      <c r="A36" s="331"/>
      <c r="B36" s="335"/>
      <c r="C36" s="7" t="s">
        <v>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 thickBot="1">
      <c r="A37" s="331"/>
      <c r="B37" s="335"/>
      <c r="C37" s="14" t="s">
        <v>3</v>
      </c>
      <c r="D37" s="15">
        <f aca="true" t="shared" si="19" ref="D37:O37">SUM(D35*D36)</f>
        <v>0</v>
      </c>
      <c r="E37" s="15">
        <f t="shared" si="19"/>
        <v>0</v>
      </c>
      <c r="F37" s="15">
        <f t="shared" si="19"/>
        <v>0</v>
      </c>
      <c r="G37" s="15">
        <f t="shared" si="19"/>
        <v>0</v>
      </c>
      <c r="H37" s="15">
        <f t="shared" si="19"/>
        <v>0</v>
      </c>
      <c r="I37" s="15">
        <f t="shared" si="19"/>
        <v>0</v>
      </c>
      <c r="J37" s="15"/>
      <c r="K37" s="15"/>
      <c r="L37" s="15"/>
      <c r="M37" s="15">
        <f t="shared" si="19"/>
        <v>0</v>
      </c>
      <c r="N37" s="15">
        <f t="shared" si="19"/>
        <v>0</v>
      </c>
      <c r="O37" s="21">
        <f t="shared" si="19"/>
        <v>0</v>
      </c>
      <c r="P37" s="21"/>
    </row>
    <row r="38" spans="1:16" ht="30" thickBot="1" thickTop="1">
      <c r="A38" s="331"/>
      <c r="B38" s="13"/>
      <c r="C38" s="19" t="s">
        <v>0</v>
      </c>
      <c r="D38" s="20">
        <f aca="true" t="shared" si="20" ref="D38:O38">SUM(D31+D34+D37)</f>
        <v>0</v>
      </c>
      <c r="E38" s="20">
        <f t="shared" si="20"/>
        <v>0</v>
      </c>
      <c r="F38" s="20">
        <f t="shared" si="20"/>
        <v>0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  <c r="K38" s="20">
        <f t="shared" si="20"/>
        <v>0</v>
      </c>
      <c r="L38" s="20">
        <f t="shared" si="20"/>
        <v>0</v>
      </c>
      <c r="M38" s="20">
        <f t="shared" si="20"/>
        <v>0</v>
      </c>
      <c r="N38" s="20">
        <f t="shared" si="20"/>
        <v>0</v>
      </c>
      <c r="O38" s="20">
        <f t="shared" si="20"/>
        <v>0</v>
      </c>
      <c r="P38" s="20"/>
    </row>
    <row r="39" spans="3:16" ht="29.25" thickTop="1">
      <c r="C39" s="9" t="s">
        <v>4</v>
      </c>
      <c r="D39" s="16">
        <f aca="true" t="shared" si="21" ref="D39:I39">SUM(D12+D25+D38)/3</f>
        <v>3.6999999999999997</v>
      </c>
      <c r="E39" s="16">
        <f t="shared" si="21"/>
        <v>330</v>
      </c>
      <c r="F39" s="16">
        <f t="shared" si="21"/>
        <v>0</v>
      </c>
      <c r="G39" s="16">
        <f t="shared" si="21"/>
        <v>0</v>
      </c>
      <c r="H39" s="16">
        <f t="shared" si="21"/>
        <v>0</v>
      </c>
      <c r="I39" s="16">
        <f t="shared" si="21"/>
        <v>0</v>
      </c>
      <c r="J39" s="16"/>
      <c r="K39" s="16"/>
      <c r="L39" s="16"/>
      <c r="M39" s="16">
        <f>SUM(M12+M25+M38)/3</f>
        <v>0</v>
      </c>
      <c r="N39" s="16">
        <f>SUM(N12+N25+N38)/3</f>
        <v>0</v>
      </c>
      <c r="O39" s="17">
        <f>SUM(O12+O25+O38)/3</f>
        <v>0</v>
      </c>
      <c r="P39" s="17">
        <f>SUM(P12+P25+P38)/3</f>
        <v>0</v>
      </c>
    </row>
    <row r="40" spans="3:16" ht="29.25" thickBot="1">
      <c r="C40" s="10" t="s">
        <v>5</v>
      </c>
      <c r="D40" s="11">
        <f aca="true" t="shared" si="22" ref="D40:I40">SUM(D12+D25+D38)</f>
        <v>11.1</v>
      </c>
      <c r="E40" s="11">
        <f t="shared" si="22"/>
        <v>990</v>
      </c>
      <c r="F40" s="11">
        <f t="shared" si="22"/>
        <v>0</v>
      </c>
      <c r="G40" s="11">
        <f t="shared" si="22"/>
        <v>0</v>
      </c>
      <c r="H40" s="11">
        <f t="shared" si="22"/>
        <v>0</v>
      </c>
      <c r="I40" s="11">
        <f t="shared" si="22"/>
        <v>0</v>
      </c>
      <c r="J40" s="11"/>
      <c r="K40" s="11"/>
      <c r="L40" s="11"/>
      <c r="M40" s="11">
        <f>SUM(M12+M25+M38)</f>
        <v>0</v>
      </c>
      <c r="N40" s="11">
        <f>SUM(N12+N25+N38)</f>
        <v>0</v>
      </c>
      <c r="O40" s="12">
        <f>SUM(O12+O25+O38)</f>
        <v>0</v>
      </c>
      <c r="P40" s="12">
        <f>SUM(P12+P25+P38)</f>
        <v>0</v>
      </c>
    </row>
    <row r="41" ht="1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2019-08-29T14:39:36Z</cp:lastPrinted>
  <dcterms:created xsi:type="dcterms:W3CDTF">2012-03-05T13:08:53Z</dcterms:created>
  <dcterms:modified xsi:type="dcterms:W3CDTF">2019-08-29T14:57:48Z</dcterms:modified>
  <cp:category/>
  <cp:version/>
  <cp:contentType/>
  <cp:contentStatus/>
</cp:coreProperties>
</file>