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0" windowWidth="17865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'Sheet1'!$A$1:$U$50</definedName>
  </definedNames>
  <calcPr fullCalcOnLoad="1"/>
</workbook>
</file>

<file path=xl/sharedStrings.xml><?xml version="1.0" encoding="utf-8"?>
<sst xmlns="http://schemas.openxmlformats.org/spreadsheetml/2006/main" count="305" uniqueCount="117">
  <si>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</si>
  <si>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</si>
  <si>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</si>
  <si>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</si>
  <si>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</si>
  <si>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</si>
  <si>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</si>
  <si>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</si>
  <si>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</si>
  <si>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</si>
  <si>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</si>
  <si>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</si>
  <si>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</si>
  <si>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</si>
  <si>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</si>
  <si>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</si>
  <si>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</si>
  <si>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</si>
  <si>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</si>
  <si>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</si>
  <si>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</si>
  <si>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</si>
  <si>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</si>
  <si>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</si>
  <si>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</si>
  <si>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</si>
  <si>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</si>
  <si>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</si>
  <si>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</si>
  <si>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</si>
  <si>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</si>
  <si>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</si>
  <si>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</si>
  <si>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</si>
  <si>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</si>
  <si>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</si>
  <si>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</si>
  <si>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</si>
  <si>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</si>
  <si>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</si>
  <si>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</si>
  <si>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</si>
  <si>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</si>
  <si>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</si>
  <si>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</si>
  <si>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</si>
  <si>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</si>
  <si>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</si>
  <si>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</si>
  <si>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</si>
  <si>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</si>
  <si>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</si>
  <si>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</si>
  <si>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</si>
  <si>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</si>
  <si>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</si>
  <si>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</si>
  <si>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</si>
  <si>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</si>
  <si>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</si>
  <si>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</si>
  <si>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</si>
  <si>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</si>
  <si>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</si>
  <si>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</si>
  <si>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</si>
  <si>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</si>
  <si>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</si>
  <si>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</si>
  <si>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</si>
  <si>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</si>
  <si>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</si>
  <si>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</si>
  <si>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</si>
  <si>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</si>
  <si>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</si>
  <si>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</si>
  <si>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</si>
  <si>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</si>
  <si>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</si>
  <si>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</si>
  <si>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</si>
  <si>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</si>
  <si>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</si>
  <si>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</si>
  <si>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</si>
  <si>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</si>
  <si>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</si>
  <si>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</si>
  <si>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</si>
  <si>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</si>
  <si>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</si>
  <si>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</si>
  <si>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</si>
  <si>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</si>
  <si>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</si>
  <si>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</si>
  <si>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RFP EVALUATION COMMITTEE TABULATION</t>
  </si>
  <si>
    <t>FINAL RANKING</t>
  </si>
  <si>
    <t>Local Vendor Preference</t>
  </si>
  <si>
    <t>Local Preference Deduction</t>
  </si>
  <si>
    <t>Total Final Score</t>
  </si>
  <si>
    <t>Understands overall needs of the City</t>
  </si>
  <si>
    <t>Experience, qualifications, past performance</t>
  </si>
  <si>
    <t>Cost to the City</t>
  </si>
  <si>
    <t>TITLE: Parks and Recreation System Master Plan</t>
  </si>
  <si>
    <t>T.Y. Lin International</t>
  </si>
  <si>
    <t>GreenPlay LLC</t>
  </si>
  <si>
    <t>Wallace Roberts and Todd</t>
  </si>
  <si>
    <t>AECOM Technical Services</t>
  </si>
  <si>
    <t>Rater #1 - G.Rivera</t>
  </si>
  <si>
    <t>Rater #2 - C. Williams</t>
  </si>
  <si>
    <t>Rater #3 - K. Mendrala</t>
  </si>
  <si>
    <t>Rater #4 - G. Hadwen</t>
  </si>
  <si>
    <t>Rater #5 - E. Parker</t>
  </si>
  <si>
    <t>DATE: 2/5/15</t>
  </si>
  <si>
    <t>RFP# 554-11509, FINAL RANKING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</si>
</sst>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2" fontId="3" fillId="0" borderId="23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2" fontId="3" fillId="0" borderId="38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4" fontId="41" fillId="0" borderId="0" xfId="44" applyFont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44" fontId="41" fillId="0" borderId="0" xfId="44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1" fillId="0" borderId="39" xfId="0" applyFont="1" applyBorder="1" applyAlignment="1" applyProtection="1">
      <alignment/>
      <protection/>
    </xf>
    <xf numFmtId="0" fontId="41" fillId="0" borderId="40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textRotation="90"/>
      <protection/>
    </xf>
    <xf numFmtId="0" fontId="41" fillId="0" borderId="14" xfId="0" applyFont="1" applyBorder="1" applyAlignment="1" applyProtection="1">
      <alignment textRotation="90"/>
      <protection/>
    </xf>
    <xf numFmtId="0" fontId="41" fillId="0" borderId="15" xfId="0" applyFont="1" applyBorder="1" applyAlignment="1" applyProtection="1">
      <alignment textRotation="90"/>
      <protection/>
    </xf>
    <xf numFmtId="0" fontId="3" fillId="32" borderId="22" xfId="0" applyFont="1" applyFill="1" applyBorder="1" applyAlignment="1" applyProtection="1">
      <alignment horizontal="center" textRotation="90" wrapText="1"/>
      <protection/>
    </xf>
    <xf numFmtId="0" fontId="41" fillId="0" borderId="30" xfId="0" applyFont="1" applyFill="1" applyBorder="1" applyAlignment="1" applyProtection="1">
      <alignment/>
      <protection/>
    </xf>
    <xf numFmtId="2" fontId="41" fillId="0" borderId="11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2" fontId="41" fillId="0" borderId="12" xfId="0" applyNumberFormat="1" applyFont="1" applyFill="1" applyBorder="1" applyAlignment="1" applyProtection="1">
      <alignment/>
      <protection/>
    </xf>
    <xf numFmtId="0" fontId="9" fillId="33" borderId="30" xfId="58" applyFont="1" applyFill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center" textRotation="90" wrapText="1"/>
      <protection/>
    </xf>
    <xf numFmtId="0" fontId="3" fillId="0" borderId="42" xfId="0" applyFont="1" applyBorder="1" applyAlignment="1" applyProtection="1">
      <alignment horizontal="center" textRotation="90" wrapText="1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65" fontId="39" fillId="0" borderId="10" xfId="61" applyNumberFormat="1" applyFont="1" applyBorder="1" applyAlignment="1">
      <alignment/>
    </xf>
    <xf numFmtId="2" fontId="42" fillId="0" borderId="10" xfId="0" applyNumberFormat="1" applyFont="1" applyBorder="1" applyAlignment="1" applyProtection="1">
      <alignment/>
      <protection/>
    </xf>
    <xf numFmtId="0" fontId="39" fillId="0" borderId="43" xfId="0" applyFont="1" applyBorder="1" applyAlignment="1">
      <alignment textRotation="90"/>
    </xf>
    <xf numFmtId="0" fontId="42" fillId="0" borderId="43" xfId="0" applyFont="1" applyBorder="1" applyAlignment="1" applyProtection="1">
      <alignment textRotation="90"/>
      <protection/>
    </xf>
    <xf numFmtId="0" fontId="42" fillId="34" borderId="43" xfId="0" applyFont="1" applyFill="1" applyBorder="1" applyAlignment="1" applyProtection="1">
      <alignment textRotation="90"/>
      <protection/>
    </xf>
    <xf numFmtId="0" fontId="3" fillId="34" borderId="43" xfId="0" applyFont="1" applyFill="1" applyBorder="1" applyAlignment="1" applyProtection="1">
      <alignment horizontal="center" textRotation="90" wrapText="1"/>
      <protection/>
    </xf>
    <xf numFmtId="0" fontId="41" fillId="0" borderId="0" xfId="0" applyFont="1" applyFill="1" applyBorder="1" applyAlignment="1" applyProtection="1">
      <alignment/>
      <protection/>
    </xf>
    <xf numFmtId="2" fontId="41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 locked="0"/>
    </xf>
    <xf numFmtId="2" fontId="41" fillId="0" borderId="44" xfId="0" applyNumberFormat="1" applyFont="1" applyFill="1" applyBorder="1" applyAlignment="1" applyProtection="1">
      <alignment/>
      <protection/>
    </xf>
    <xf numFmtId="2" fontId="3" fillId="0" borderId="45" xfId="0" applyNumberFormat="1" applyFont="1" applyFill="1" applyBorder="1" applyAlignment="1" applyProtection="1">
      <alignment/>
      <protection/>
    </xf>
    <xf numFmtId="0" fontId="41" fillId="0" borderId="46" xfId="0" applyFont="1" applyBorder="1" applyAlignment="1" applyProtection="1">
      <alignment/>
      <protection/>
    </xf>
    <xf numFmtId="0" fontId="41" fillId="0" borderId="47" xfId="0" applyFont="1" applyBorder="1" applyAlignment="1" applyProtection="1">
      <alignment horizontal="center" vertical="center"/>
      <protection/>
    </xf>
    <xf numFmtId="0" fontId="41" fillId="0" borderId="38" xfId="0" applyFont="1" applyFill="1" applyBorder="1" applyAlignment="1" applyProtection="1">
      <alignment/>
      <protection/>
    </xf>
    <xf numFmtId="2" fontId="41" fillId="0" borderId="16" xfId="0" applyNumberFormat="1" applyFont="1" applyFill="1" applyBorder="1" applyAlignment="1" applyProtection="1">
      <alignment/>
      <protection/>
    </xf>
    <xf numFmtId="0" fontId="41" fillId="0" borderId="17" xfId="0" applyFont="1" applyFill="1" applyBorder="1" applyAlignment="1" applyProtection="1">
      <alignment/>
      <protection locked="0"/>
    </xf>
    <xf numFmtId="2" fontId="41" fillId="0" borderId="18" xfId="0" applyNumberFormat="1" applyFont="1" applyFill="1" applyBorder="1" applyAlignment="1" applyProtection="1">
      <alignment/>
      <protection/>
    </xf>
    <xf numFmtId="0" fontId="41" fillId="0" borderId="25" xfId="0" applyFont="1" applyBorder="1" applyAlignment="1" applyProtection="1">
      <alignment textRotation="90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41" fillId="0" borderId="48" xfId="0" applyFont="1" applyBorder="1" applyAlignment="1" applyProtection="1">
      <alignment textRotation="90"/>
      <protection/>
    </xf>
    <xf numFmtId="0" fontId="41" fillId="0" borderId="43" xfId="0" applyFont="1" applyBorder="1" applyAlignment="1" applyProtection="1">
      <alignment textRotation="90"/>
      <protection/>
    </xf>
    <xf numFmtId="0" fontId="41" fillId="0" borderId="42" xfId="0" applyFont="1" applyBorder="1" applyAlignment="1" applyProtection="1">
      <alignment textRotation="90"/>
      <protection/>
    </xf>
    <xf numFmtId="0" fontId="3" fillId="32" borderId="49" xfId="0" applyFont="1" applyFill="1" applyBorder="1" applyAlignment="1" applyProtection="1">
      <alignment horizontal="center" textRotation="90" wrapText="1"/>
      <protection/>
    </xf>
    <xf numFmtId="2" fontId="3" fillId="0" borderId="24" xfId="0" applyNumberFormat="1" applyFont="1" applyFill="1" applyBorder="1" applyAlignment="1" applyProtection="1">
      <alignment/>
      <protection/>
    </xf>
    <xf numFmtId="2" fontId="3" fillId="0" borderId="50" xfId="0" applyNumberFormat="1" applyFont="1" applyFill="1" applyBorder="1" applyAlignment="1" applyProtection="1">
      <alignment/>
      <protection/>
    </xf>
    <xf numFmtId="2" fontId="3" fillId="0" borderId="17" xfId="0" applyNumberFormat="1" applyFont="1" applyFill="1" applyBorder="1" applyAlignment="1" applyProtection="1">
      <alignment/>
      <protection/>
    </xf>
    <xf numFmtId="165" fontId="39" fillId="0" borderId="17" xfId="61" applyNumberFormat="1" applyFont="1" applyBorder="1" applyAlignment="1">
      <alignment/>
    </xf>
    <xf numFmtId="2" fontId="42" fillId="0" borderId="17" xfId="0" applyNumberFormat="1" applyFont="1" applyBorder="1" applyAlignment="1" applyProtection="1">
      <alignment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42" fillId="0" borderId="38" xfId="0" applyFont="1" applyFill="1" applyBorder="1" applyAlignment="1" applyProtection="1">
      <alignment/>
      <protection/>
    </xf>
    <xf numFmtId="14" fontId="41" fillId="0" borderId="0" xfId="0" applyNumberFormat="1" applyFont="1" applyFill="1" applyAlignment="1" applyProtection="1">
      <alignment/>
      <protection/>
    </xf>
    <xf numFmtId="0" fontId="41" fillId="0" borderId="51" xfId="0" applyFont="1" applyFill="1" applyBorder="1" applyAlignment="1" applyProtection="1">
      <alignment horizontal="center"/>
      <protection/>
    </xf>
    <xf numFmtId="0" fontId="41" fillId="0" borderId="52" xfId="0" applyFont="1" applyFill="1" applyBorder="1" applyAlignment="1" applyProtection="1">
      <alignment horizontal="center"/>
      <protection/>
    </xf>
    <xf numFmtId="0" fontId="41" fillId="0" borderId="40" xfId="0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95250</xdr:rowOff>
    </xdr:from>
    <xdr:to>
      <xdr:col>1</xdr:col>
      <xdr:colOff>1666875</xdr:colOff>
      <xdr:row>5</xdr:row>
      <xdr:rowOff>19050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9527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T48"/>
  <sheetViews>
    <sheetView tabSelected="1" view="pageBreakPreview" zoomScaleNormal="130" zoomScaleSheetLayoutView="100" workbookViewId="0" topLeftCell="A1">
      <selection activeCell="C6" sqref="C6"/>
    </sheetView>
  </sheetViews>
  <sheetFormatPr defaultColWidth="9.140625" defaultRowHeight="15"/>
  <cols>
    <col min="1" max="1" width="9.140625" style="53" customWidth="1"/>
    <col min="2" max="2" width="30.57421875" style="53" customWidth="1"/>
    <col min="3" max="10" width="4.8515625" style="53" customWidth="1"/>
    <col min="11" max="11" width="5.28125" style="53" customWidth="1"/>
    <col min="12" max="12" width="6.7109375" style="53" customWidth="1"/>
    <col min="13" max="13" width="5.57421875" style="53" customWidth="1"/>
    <col min="14" max="14" width="6.28125" style="53" bestFit="1" customWidth="1"/>
    <col min="15" max="15" width="5.28125" style="0" customWidth="1"/>
    <col min="16" max="16" width="4.8515625" style="53" customWidth="1"/>
    <col min="17" max="17" width="4.7109375" style="53" customWidth="1"/>
    <col min="18" max="19" width="4.8515625" style="53" customWidth="1"/>
    <col min="21" max="22" width="4.8515625" style="53" customWidth="1"/>
    <col min="23" max="23" width="4.7109375" style="53" customWidth="1"/>
    <col min="24" max="25" width="4.8515625" style="53" customWidth="1"/>
    <col min="26" max="26" width="4.7109375" style="53" customWidth="1"/>
    <col min="27" max="28" width="4.8515625" style="53" customWidth="1"/>
    <col min="29" max="29" width="4.7109375" style="53" customWidth="1"/>
    <col min="30" max="36" width="4.8515625" style="53" customWidth="1"/>
    <col min="37" max="37" width="5.7109375" style="53" customWidth="1"/>
    <col min="38" max="38" width="4.8515625" style="53" customWidth="1"/>
    <col min="39" max="39" width="4.7109375" style="53" customWidth="1"/>
    <col min="40" max="41" width="4.8515625" style="53" customWidth="1"/>
    <col min="42" max="42" width="4.7109375" style="53" customWidth="1"/>
    <col min="43" max="44" width="4.8515625" style="53" customWidth="1"/>
    <col min="45" max="45" width="4.7109375" style="53" customWidth="1"/>
    <col min="46" max="47" width="4.8515625" style="53" customWidth="1"/>
    <col min="48" max="48" width="4.7109375" style="53" customWidth="1"/>
    <col min="49" max="50" width="4.8515625" style="53" customWidth="1"/>
    <col min="51" max="51" width="4.7109375" style="53" customWidth="1"/>
    <col min="52" max="53" width="4.8515625" style="53" customWidth="1"/>
    <col min="54" max="54" width="4.7109375" style="53" customWidth="1"/>
    <col min="55" max="56" width="4.8515625" style="53" customWidth="1"/>
    <col min="57" max="57" width="4.7109375" style="53" customWidth="1"/>
    <col min="58" max="64" width="4.8515625" style="53" customWidth="1"/>
    <col min="65" max="65" width="5.7109375" style="53" customWidth="1"/>
    <col min="66" max="66" width="4.8515625" style="53" customWidth="1"/>
    <col min="67" max="67" width="4.7109375" style="53" customWidth="1"/>
    <col min="68" max="69" width="4.8515625" style="53" customWidth="1"/>
    <col min="70" max="70" width="4.7109375" style="53" customWidth="1"/>
    <col min="71" max="72" width="4.8515625" style="53" customWidth="1"/>
    <col min="73" max="73" width="4.7109375" style="53" customWidth="1"/>
    <col min="74" max="75" width="4.8515625" style="53" customWidth="1"/>
    <col min="76" max="76" width="4.7109375" style="53" customWidth="1"/>
    <col min="77" max="78" width="4.8515625" style="53" customWidth="1"/>
    <col min="79" max="79" width="4.7109375" style="53" customWidth="1"/>
    <col min="80" max="81" width="4.8515625" style="53" customWidth="1"/>
    <col min="82" max="82" width="4.7109375" style="53" customWidth="1"/>
    <col min="83" max="84" width="4.8515625" style="53" customWidth="1"/>
    <col min="85" max="85" width="4.7109375" style="53" customWidth="1"/>
    <col min="86" max="92" width="4.8515625" style="53" customWidth="1"/>
    <col min="93" max="93" width="5.7109375" style="53" customWidth="1"/>
    <col min="94" max="94" width="8.421875" style="53" customWidth="1"/>
    <col min="95" max="95" width="7.7109375" style="53" customWidth="1"/>
    <col min="96" max="96" width="6.00390625" style="53" customWidth="1"/>
    <col min="97" max="97" width="28.140625" style="53" customWidth="1"/>
    <col min="98" max="98" width="14.00390625" style="54" customWidth="1"/>
    <col min="99" max="99" width="5.140625" style="53" customWidth="1"/>
    <col min="100" max="16384" width="9.140625" style="53" customWidth="1"/>
  </cols>
  <sheetData>
    <row r="2" ht="15.75">
      <c r="C2" s="53" t="s">
        <v>96</v>
      </c>
    </row>
    <row r="3" ht="15.75">
      <c r="C3" s="53" t="s">
        <v>97</v>
      </c>
    </row>
    <row r="5" ht="15.75">
      <c r="C5" s="53" t="s">
        <v>116</v>
      </c>
    </row>
    <row r="6" spans="3:98" s="55" customFormat="1" ht="15.75">
      <c r="C6" s="55" t="s">
        <v>105</v>
      </c>
      <c r="CT6" s="56"/>
    </row>
    <row r="7" spans="3:98" s="55" customFormat="1" ht="15.75">
      <c r="C7" s="55" t="s">
        <v>115</v>
      </c>
      <c r="E7" s="102"/>
      <c r="F7" s="102"/>
      <c r="G7" s="102"/>
      <c r="CT7" s="56"/>
    </row>
    <row r="8" s="55" customFormat="1" ht="15.75">
      <c r="CT8" s="56"/>
    </row>
    <row r="9" s="55" customFormat="1" ht="16.5" thickBot="1">
      <c r="CT9" s="56"/>
    </row>
    <row r="10" spans="2:12" ht="15.75" customHeight="1" thickBot="1">
      <c r="B10" s="57"/>
      <c r="C10" s="103" t="s">
        <v>110</v>
      </c>
      <c r="D10" s="104"/>
      <c r="E10" s="104"/>
      <c r="F10" s="104"/>
      <c r="G10" s="104"/>
      <c r="H10" s="104"/>
      <c r="I10" s="104"/>
      <c r="J10" s="104"/>
      <c r="K10" s="104"/>
      <c r="L10" s="105"/>
    </row>
    <row r="11" spans="2:12" ht="61.5" customHeight="1" thickBot="1">
      <c r="B11" s="83"/>
      <c r="C11" s="106" t="s">
        <v>102</v>
      </c>
      <c r="D11" s="107"/>
      <c r="E11" s="108"/>
      <c r="F11" s="106" t="s">
        <v>103</v>
      </c>
      <c r="G11" s="107"/>
      <c r="H11" s="108"/>
      <c r="I11" s="106" t="s">
        <v>104</v>
      </c>
      <c r="J11" s="107"/>
      <c r="K11" s="108"/>
      <c r="L11" s="59"/>
    </row>
    <row r="12" spans="2:12" ht="71.25" customHeight="1">
      <c r="B12" s="84" t="s">
        <v>29</v>
      </c>
      <c r="C12" s="60" t="s">
        <v>1</v>
      </c>
      <c r="D12" s="61" t="s">
        <v>2</v>
      </c>
      <c r="E12" s="62" t="s">
        <v>3</v>
      </c>
      <c r="F12" s="60" t="s">
        <v>1</v>
      </c>
      <c r="G12" s="61" t="s">
        <v>2</v>
      </c>
      <c r="H12" s="62" t="s">
        <v>3</v>
      </c>
      <c r="I12" s="60" t="s">
        <v>1</v>
      </c>
      <c r="J12" s="61" t="s">
        <v>2</v>
      </c>
      <c r="K12" s="62" t="s">
        <v>3</v>
      </c>
      <c r="L12" s="63" t="s">
        <v>0</v>
      </c>
    </row>
    <row r="13" spans="2:12" ht="15.75">
      <c r="B13" s="64" t="s">
        <v>106</v>
      </c>
      <c r="C13" s="65">
        <v>0.3</v>
      </c>
      <c r="D13" s="66">
        <v>4</v>
      </c>
      <c r="E13" s="67">
        <f>SUM(C13*D13)</f>
        <v>1.2</v>
      </c>
      <c r="F13" s="65">
        <v>0.4</v>
      </c>
      <c r="G13" s="66">
        <v>4</v>
      </c>
      <c r="H13" s="67">
        <f>SUM(F13*G13)</f>
        <v>1.6</v>
      </c>
      <c r="I13" s="65">
        <v>0.3</v>
      </c>
      <c r="J13" s="66">
        <v>1</v>
      </c>
      <c r="K13" s="67">
        <f>SUM(I13*J13)</f>
        <v>0.3</v>
      </c>
      <c r="L13" s="50">
        <f>SUM(E13+H13+K13)</f>
        <v>3.0999999999999996</v>
      </c>
    </row>
    <row r="14" spans="2:12" ht="15.75">
      <c r="B14" s="68" t="s">
        <v>107</v>
      </c>
      <c r="C14" s="65">
        <v>0.3</v>
      </c>
      <c r="D14" s="66">
        <v>3</v>
      </c>
      <c r="E14" s="67">
        <f>SUM(C14*D14)</f>
        <v>0.8999999999999999</v>
      </c>
      <c r="F14" s="65">
        <v>0.4</v>
      </c>
      <c r="G14" s="66">
        <v>3</v>
      </c>
      <c r="H14" s="67">
        <f>SUM(F14*G14)</f>
        <v>1.2000000000000002</v>
      </c>
      <c r="I14" s="65">
        <v>0.3</v>
      </c>
      <c r="J14" s="66">
        <v>2</v>
      </c>
      <c r="K14" s="67">
        <f>SUM(I14*J14)</f>
        <v>0.6</v>
      </c>
      <c r="L14" s="50">
        <f>SUM(E14+H14+K14)</f>
        <v>2.7</v>
      </c>
    </row>
    <row r="15" spans="2:12" ht="15.75">
      <c r="B15" s="85" t="s">
        <v>108</v>
      </c>
      <c r="C15" s="65">
        <v>0.3</v>
      </c>
      <c r="D15" s="66">
        <v>1</v>
      </c>
      <c r="E15" s="67">
        <f>SUM(C15*D15)</f>
        <v>0.3</v>
      </c>
      <c r="F15" s="65">
        <v>0.4</v>
      </c>
      <c r="G15" s="66">
        <v>1</v>
      </c>
      <c r="H15" s="67">
        <f>SUM(F15*G15)</f>
        <v>0.4</v>
      </c>
      <c r="I15" s="65">
        <v>0.3</v>
      </c>
      <c r="J15" s="66">
        <v>3</v>
      </c>
      <c r="K15" s="67">
        <f>SUM(I15*J15)</f>
        <v>0.8999999999999999</v>
      </c>
      <c r="L15" s="50">
        <f>SUM(E15+H15+K15)</f>
        <v>1.5999999999999999</v>
      </c>
    </row>
    <row r="16" spans="2:12" ht="15.75">
      <c r="B16" s="85" t="s">
        <v>109</v>
      </c>
      <c r="C16" s="65">
        <v>0.3</v>
      </c>
      <c r="D16" s="66">
        <v>2</v>
      </c>
      <c r="E16" s="67">
        <f>SUM(C16*D16)</f>
        <v>0.6</v>
      </c>
      <c r="F16" s="65">
        <v>0.4</v>
      </c>
      <c r="G16" s="66">
        <v>2</v>
      </c>
      <c r="H16" s="67">
        <f>SUM(F16*G16)</f>
        <v>0.8</v>
      </c>
      <c r="I16" s="65">
        <v>0.3</v>
      </c>
      <c r="J16" s="66">
        <v>4</v>
      </c>
      <c r="K16" s="67">
        <f>SUM(I16*J16)</f>
        <v>1.2</v>
      </c>
      <c r="L16" s="50">
        <f>SUM(E16+H16+K16)</f>
        <v>2.5999999999999996</v>
      </c>
    </row>
    <row r="17" ht="16.5" thickBot="1"/>
    <row r="18" spans="3:12" ht="16.5" thickBot="1">
      <c r="C18" s="103" t="s">
        <v>111</v>
      </c>
      <c r="D18" s="104"/>
      <c r="E18" s="104"/>
      <c r="F18" s="104"/>
      <c r="G18" s="104"/>
      <c r="H18" s="104"/>
      <c r="I18" s="104"/>
      <c r="J18" s="104"/>
      <c r="K18" s="104"/>
      <c r="L18" s="105"/>
    </row>
    <row r="19" spans="2:12" ht="64.5" customHeight="1" thickBot="1">
      <c r="B19" s="58"/>
      <c r="C19" s="106" t="s">
        <v>102</v>
      </c>
      <c r="D19" s="107"/>
      <c r="E19" s="108"/>
      <c r="F19" s="106" t="s">
        <v>103</v>
      </c>
      <c r="G19" s="107"/>
      <c r="H19" s="108"/>
      <c r="I19" s="106" t="s">
        <v>104</v>
      </c>
      <c r="J19" s="107"/>
      <c r="K19" s="108"/>
      <c r="L19" s="59"/>
    </row>
    <row r="20" spans="2:12" ht="118.5">
      <c r="B20" s="90" t="s">
        <v>29</v>
      </c>
      <c r="C20" s="89" t="s">
        <v>1</v>
      </c>
      <c r="D20" s="61" t="s">
        <v>2</v>
      </c>
      <c r="E20" s="62" t="s">
        <v>3</v>
      </c>
      <c r="F20" s="60" t="s">
        <v>1</v>
      </c>
      <c r="G20" s="61" t="s">
        <v>2</v>
      </c>
      <c r="H20" s="62" t="s">
        <v>3</v>
      </c>
      <c r="I20" s="60" t="s">
        <v>1</v>
      </c>
      <c r="J20" s="61" t="s">
        <v>2</v>
      </c>
      <c r="K20" s="62" t="s">
        <v>3</v>
      </c>
      <c r="L20" s="63" t="s">
        <v>0</v>
      </c>
    </row>
    <row r="21" spans="2:12" ht="15.75">
      <c r="B21" s="64" t="s">
        <v>106</v>
      </c>
      <c r="C21" s="65">
        <v>0.3</v>
      </c>
      <c r="D21" s="66">
        <v>4</v>
      </c>
      <c r="E21" s="67">
        <f>SUM(C21*D21)</f>
        <v>1.2</v>
      </c>
      <c r="F21" s="65">
        <v>0.4</v>
      </c>
      <c r="G21" s="66">
        <v>3</v>
      </c>
      <c r="H21" s="67">
        <f>SUM(F21*G21)</f>
        <v>1.2000000000000002</v>
      </c>
      <c r="I21" s="65">
        <v>0.3</v>
      </c>
      <c r="J21" s="66">
        <v>1</v>
      </c>
      <c r="K21" s="67">
        <f>SUM(I21*J21)</f>
        <v>0.3</v>
      </c>
      <c r="L21" s="50">
        <f>SUM(E21+H21+K21)</f>
        <v>2.7</v>
      </c>
    </row>
    <row r="22" spans="2:12" ht="15.75">
      <c r="B22" s="68" t="s">
        <v>107</v>
      </c>
      <c r="C22" s="65">
        <v>0.3</v>
      </c>
      <c r="D22" s="66">
        <v>2</v>
      </c>
      <c r="E22" s="67">
        <f>SUM(C22*D22)</f>
        <v>0.6</v>
      </c>
      <c r="F22" s="65">
        <v>0.4</v>
      </c>
      <c r="G22" s="66">
        <v>4</v>
      </c>
      <c r="H22" s="67">
        <f>SUM(F22*G22)</f>
        <v>1.6</v>
      </c>
      <c r="I22" s="65">
        <v>0.3</v>
      </c>
      <c r="J22" s="66">
        <v>2</v>
      </c>
      <c r="K22" s="67">
        <f>SUM(I22*J22)</f>
        <v>0.6</v>
      </c>
      <c r="L22" s="50">
        <f>SUM(E22+H22+K22)</f>
        <v>2.8000000000000003</v>
      </c>
    </row>
    <row r="23" spans="2:12" ht="15.75">
      <c r="B23" s="85" t="s">
        <v>108</v>
      </c>
      <c r="C23" s="65">
        <v>0.3</v>
      </c>
      <c r="D23" s="66">
        <v>3</v>
      </c>
      <c r="E23" s="67">
        <f>SUM(C23*D23)</f>
        <v>0.8999999999999999</v>
      </c>
      <c r="F23" s="65">
        <v>0.4</v>
      </c>
      <c r="G23" s="66">
        <v>2</v>
      </c>
      <c r="H23" s="67">
        <f>SUM(F23*G23)</f>
        <v>0.8</v>
      </c>
      <c r="I23" s="65">
        <v>0.3</v>
      </c>
      <c r="J23" s="66">
        <v>3</v>
      </c>
      <c r="K23" s="67">
        <f>SUM(I23*J23)</f>
        <v>0.8999999999999999</v>
      </c>
      <c r="L23" s="50">
        <f>SUM(E23+H23+K23)</f>
        <v>2.5999999999999996</v>
      </c>
    </row>
    <row r="24" spans="2:12" ht="15.75">
      <c r="B24" s="85" t="s">
        <v>109</v>
      </c>
      <c r="C24" s="65">
        <v>0.3</v>
      </c>
      <c r="D24" s="66">
        <v>1</v>
      </c>
      <c r="E24" s="67">
        <f>SUM(C24*D24)</f>
        <v>0.3</v>
      </c>
      <c r="F24" s="65">
        <v>0.4</v>
      </c>
      <c r="G24" s="66">
        <v>1</v>
      </c>
      <c r="H24" s="67">
        <f>SUM(F24*G24)</f>
        <v>0.4</v>
      </c>
      <c r="I24" s="65">
        <v>0.3</v>
      </c>
      <c r="J24" s="66">
        <v>4</v>
      </c>
      <c r="K24" s="67">
        <f>SUM(I24*J24)</f>
        <v>1.2</v>
      </c>
      <c r="L24" s="50">
        <f>SUM(E24+H24+K24)</f>
        <v>1.9</v>
      </c>
    </row>
    <row r="25" spans="2:12" ht="16.5" thickBot="1">
      <c r="B25" s="78"/>
      <c r="C25" s="81"/>
      <c r="D25" s="80"/>
      <c r="E25" s="79"/>
      <c r="F25" s="79"/>
      <c r="G25" s="80"/>
      <c r="H25" s="79"/>
      <c r="I25" s="79"/>
      <c r="J25" s="80"/>
      <c r="K25" s="79"/>
      <c r="L25" s="82"/>
    </row>
    <row r="26" spans="3:12" ht="16.5" thickBot="1">
      <c r="C26" s="103" t="s">
        <v>112</v>
      </c>
      <c r="D26" s="104"/>
      <c r="E26" s="104"/>
      <c r="F26" s="104"/>
      <c r="G26" s="104"/>
      <c r="H26" s="104"/>
      <c r="I26" s="104"/>
      <c r="J26" s="104"/>
      <c r="K26" s="104"/>
      <c r="L26" s="105"/>
    </row>
    <row r="27" spans="2:12" ht="64.5" customHeight="1" thickBot="1">
      <c r="B27" s="58"/>
      <c r="C27" s="106" t="s">
        <v>102</v>
      </c>
      <c r="D27" s="107"/>
      <c r="E27" s="108"/>
      <c r="F27" s="106" t="s">
        <v>103</v>
      </c>
      <c r="G27" s="107"/>
      <c r="H27" s="108"/>
      <c r="I27" s="106" t="s">
        <v>104</v>
      </c>
      <c r="J27" s="107"/>
      <c r="K27" s="108"/>
      <c r="L27" s="59"/>
    </row>
    <row r="28" spans="2:12" ht="118.5">
      <c r="B28" s="90" t="s">
        <v>29</v>
      </c>
      <c r="C28" s="89" t="s">
        <v>1</v>
      </c>
      <c r="D28" s="61" t="s">
        <v>2</v>
      </c>
      <c r="E28" s="62" t="s">
        <v>3</v>
      </c>
      <c r="F28" s="60" t="s">
        <v>1</v>
      </c>
      <c r="G28" s="61" t="s">
        <v>2</v>
      </c>
      <c r="H28" s="62" t="s">
        <v>3</v>
      </c>
      <c r="I28" s="60" t="s">
        <v>1</v>
      </c>
      <c r="J28" s="61" t="s">
        <v>2</v>
      </c>
      <c r="K28" s="62" t="s">
        <v>3</v>
      </c>
      <c r="L28" s="63" t="s">
        <v>0</v>
      </c>
    </row>
    <row r="29" spans="2:12" ht="15.75">
      <c r="B29" s="64" t="s">
        <v>106</v>
      </c>
      <c r="C29" s="65">
        <v>0.3</v>
      </c>
      <c r="D29" s="66">
        <v>3</v>
      </c>
      <c r="E29" s="67">
        <f>SUM(C29*D29)</f>
        <v>0.8999999999999999</v>
      </c>
      <c r="F29" s="65">
        <v>0.4</v>
      </c>
      <c r="G29" s="66">
        <v>3</v>
      </c>
      <c r="H29" s="67">
        <f>SUM(F29*G29)</f>
        <v>1.2000000000000002</v>
      </c>
      <c r="I29" s="65">
        <v>0.3</v>
      </c>
      <c r="J29" s="66">
        <v>1</v>
      </c>
      <c r="K29" s="67">
        <f>SUM(I29*J29)</f>
        <v>0.3</v>
      </c>
      <c r="L29" s="50">
        <f>SUM(E29+H29+K29)</f>
        <v>2.4</v>
      </c>
    </row>
    <row r="30" spans="2:12" ht="15.75">
      <c r="B30" s="68" t="s">
        <v>107</v>
      </c>
      <c r="C30" s="65">
        <v>0.3</v>
      </c>
      <c r="D30" s="66">
        <v>4</v>
      </c>
      <c r="E30" s="67">
        <f>SUM(C30*D30)</f>
        <v>1.2</v>
      </c>
      <c r="F30" s="65">
        <v>0.4</v>
      </c>
      <c r="G30" s="66">
        <v>4</v>
      </c>
      <c r="H30" s="67">
        <f>SUM(F30*G30)</f>
        <v>1.6</v>
      </c>
      <c r="I30" s="65">
        <v>0.3</v>
      </c>
      <c r="J30" s="66">
        <v>2</v>
      </c>
      <c r="K30" s="67">
        <f>SUM(I30*J30)</f>
        <v>0.6</v>
      </c>
      <c r="L30" s="50">
        <f>SUM(E30+H30+K30)</f>
        <v>3.4</v>
      </c>
    </row>
    <row r="31" spans="2:12" ht="15.75">
      <c r="B31" s="85" t="s">
        <v>108</v>
      </c>
      <c r="C31" s="65">
        <v>0.3</v>
      </c>
      <c r="D31" s="66">
        <v>2</v>
      </c>
      <c r="E31" s="67">
        <f>SUM(C31*D31)</f>
        <v>0.6</v>
      </c>
      <c r="F31" s="65">
        <v>0.4</v>
      </c>
      <c r="G31" s="66">
        <v>2</v>
      </c>
      <c r="H31" s="67">
        <f>SUM(F31*G31)</f>
        <v>0.8</v>
      </c>
      <c r="I31" s="65">
        <v>0.3</v>
      </c>
      <c r="J31" s="66">
        <v>3</v>
      </c>
      <c r="K31" s="67">
        <f>SUM(I31*J31)</f>
        <v>0.8999999999999999</v>
      </c>
      <c r="L31" s="50">
        <f>SUM(E31+H31+K31)</f>
        <v>2.3</v>
      </c>
    </row>
    <row r="32" spans="2:12" ht="15.75">
      <c r="B32" s="85" t="s">
        <v>109</v>
      </c>
      <c r="C32" s="65">
        <v>0.3</v>
      </c>
      <c r="D32" s="66">
        <v>1</v>
      </c>
      <c r="E32" s="67">
        <f>SUM(C32*D32)</f>
        <v>0.3</v>
      </c>
      <c r="F32" s="65">
        <v>0.4</v>
      </c>
      <c r="G32" s="66">
        <v>1</v>
      </c>
      <c r="H32" s="67">
        <f>SUM(F32*G32)</f>
        <v>0.4</v>
      </c>
      <c r="I32" s="65">
        <v>0.3</v>
      </c>
      <c r="J32" s="66">
        <v>4</v>
      </c>
      <c r="K32" s="67">
        <f>SUM(I32*J32)</f>
        <v>1.2</v>
      </c>
      <c r="L32" s="50">
        <f>SUM(E32+H32+K32)</f>
        <v>1.9</v>
      </c>
    </row>
    <row r="33" spans="2:12" ht="16.5" thickBot="1">
      <c r="B33" s="78"/>
      <c r="C33" s="81"/>
      <c r="D33" s="80"/>
      <c r="E33" s="79"/>
      <c r="F33" s="79"/>
      <c r="G33" s="80"/>
      <c r="H33" s="79"/>
      <c r="I33" s="79"/>
      <c r="J33" s="80"/>
      <c r="K33" s="79"/>
      <c r="L33" s="82"/>
    </row>
    <row r="34" spans="3:12" ht="16.5" thickBot="1">
      <c r="C34" s="103" t="s">
        <v>113</v>
      </c>
      <c r="D34" s="104"/>
      <c r="E34" s="104"/>
      <c r="F34" s="104"/>
      <c r="G34" s="104"/>
      <c r="H34" s="104"/>
      <c r="I34" s="104"/>
      <c r="J34" s="104"/>
      <c r="K34" s="104"/>
      <c r="L34" s="105"/>
    </row>
    <row r="35" spans="2:12" ht="63.75" customHeight="1" thickBot="1">
      <c r="B35" s="58"/>
      <c r="C35" s="106" t="s">
        <v>102</v>
      </c>
      <c r="D35" s="107"/>
      <c r="E35" s="108"/>
      <c r="F35" s="106" t="s">
        <v>103</v>
      </c>
      <c r="G35" s="107"/>
      <c r="H35" s="108"/>
      <c r="I35" s="106" t="s">
        <v>104</v>
      </c>
      <c r="J35" s="107"/>
      <c r="K35" s="108"/>
      <c r="L35" s="59"/>
    </row>
    <row r="36" spans="2:12" ht="118.5">
      <c r="B36" s="90" t="s">
        <v>29</v>
      </c>
      <c r="C36" s="89" t="s">
        <v>1</v>
      </c>
      <c r="D36" s="61" t="s">
        <v>2</v>
      </c>
      <c r="E36" s="62" t="s">
        <v>3</v>
      </c>
      <c r="F36" s="60" t="s">
        <v>1</v>
      </c>
      <c r="G36" s="61" t="s">
        <v>2</v>
      </c>
      <c r="H36" s="62" t="s">
        <v>3</v>
      </c>
      <c r="I36" s="60" t="s">
        <v>1</v>
      </c>
      <c r="J36" s="61" t="s">
        <v>2</v>
      </c>
      <c r="K36" s="62" t="s">
        <v>3</v>
      </c>
      <c r="L36" s="63" t="s">
        <v>0</v>
      </c>
    </row>
    <row r="37" spans="2:12" ht="15.75">
      <c r="B37" s="64" t="s">
        <v>106</v>
      </c>
      <c r="C37" s="65">
        <v>0.3</v>
      </c>
      <c r="D37" s="66">
        <v>3</v>
      </c>
      <c r="E37" s="67">
        <f>SUM(C37*D37)</f>
        <v>0.8999999999999999</v>
      </c>
      <c r="F37" s="65">
        <v>0.4</v>
      </c>
      <c r="G37" s="66">
        <v>3</v>
      </c>
      <c r="H37" s="67">
        <f>SUM(F37*G37)</f>
        <v>1.2000000000000002</v>
      </c>
      <c r="I37" s="65">
        <v>0.3</v>
      </c>
      <c r="J37" s="66">
        <v>1</v>
      </c>
      <c r="K37" s="67">
        <f>SUM(I37*J37)</f>
        <v>0.3</v>
      </c>
      <c r="L37" s="50">
        <f>SUM(E37+H37+K37)</f>
        <v>2.4</v>
      </c>
    </row>
    <row r="38" spans="2:12" ht="15.75">
      <c r="B38" s="68" t="s">
        <v>107</v>
      </c>
      <c r="C38" s="65">
        <v>0.3</v>
      </c>
      <c r="D38" s="66">
        <v>4</v>
      </c>
      <c r="E38" s="67">
        <f>SUM(C38*D38)</f>
        <v>1.2</v>
      </c>
      <c r="F38" s="65">
        <v>0.4</v>
      </c>
      <c r="G38" s="66">
        <v>4</v>
      </c>
      <c r="H38" s="67">
        <f>SUM(F38*G38)</f>
        <v>1.6</v>
      </c>
      <c r="I38" s="65">
        <v>0.3</v>
      </c>
      <c r="J38" s="66">
        <v>2</v>
      </c>
      <c r="K38" s="67">
        <f>SUM(I38*J38)</f>
        <v>0.6</v>
      </c>
      <c r="L38" s="50">
        <f>SUM(E38+H38+K38)</f>
        <v>3.4</v>
      </c>
    </row>
    <row r="39" spans="2:12" ht="15.75">
      <c r="B39" s="85" t="s">
        <v>108</v>
      </c>
      <c r="C39" s="65">
        <v>0.3</v>
      </c>
      <c r="D39" s="66">
        <v>2</v>
      </c>
      <c r="E39" s="67">
        <f>SUM(C39*D39)</f>
        <v>0.6</v>
      </c>
      <c r="F39" s="65">
        <v>0.4</v>
      </c>
      <c r="G39" s="66">
        <v>2</v>
      </c>
      <c r="H39" s="67">
        <f>SUM(F39*G39)</f>
        <v>0.8</v>
      </c>
      <c r="I39" s="65">
        <v>0.3</v>
      </c>
      <c r="J39" s="66">
        <v>3</v>
      </c>
      <c r="K39" s="67">
        <f>SUM(I39*J39)</f>
        <v>0.8999999999999999</v>
      </c>
      <c r="L39" s="50">
        <f>SUM(E39+H39+K39)</f>
        <v>2.3</v>
      </c>
    </row>
    <row r="40" spans="2:12" ht="15.75">
      <c r="B40" s="85" t="s">
        <v>109</v>
      </c>
      <c r="C40" s="65">
        <v>0.3</v>
      </c>
      <c r="D40" s="66">
        <v>1</v>
      </c>
      <c r="E40" s="67">
        <f>SUM(C40*D40)</f>
        <v>0.3</v>
      </c>
      <c r="F40" s="65">
        <v>0.4</v>
      </c>
      <c r="G40" s="66">
        <v>1</v>
      </c>
      <c r="H40" s="67">
        <f>SUM(F40*G40)</f>
        <v>0.4</v>
      </c>
      <c r="I40" s="65">
        <v>0.3</v>
      </c>
      <c r="J40" s="66">
        <v>4</v>
      </c>
      <c r="K40" s="67">
        <f>SUM(I40*J40)</f>
        <v>1.2</v>
      </c>
      <c r="L40" s="50">
        <f>SUM(E40+H40+K40)</f>
        <v>1.9</v>
      </c>
    </row>
    <row r="41" spans="2:12" ht="16.5" thickBot="1">
      <c r="B41" s="78"/>
      <c r="C41" s="81"/>
      <c r="D41" s="80"/>
      <c r="E41" s="79"/>
      <c r="F41" s="79"/>
      <c r="G41" s="80"/>
      <c r="H41" s="79"/>
      <c r="I41" s="79"/>
      <c r="J41" s="80"/>
      <c r="K41" s="79"/>
      <c r="L41" s="82"/>
    </row>
    <row r="42" spans="3:15" ht="16.5" thickBot="1">
      <c r="C42" s="103" t="s">
        <v>114</v>
      </c>
      <c r="D42" s="104"/>
      <c r="E42" s="104"/>
      <c r="F42" s="104"/>
      <c r="G42" s="104"/>
      <c r="H42" s="104"/>
      <c r="I42" s="104"/>
      <c r="J42" s="104"/>
      <c r="K42" s="104"/>
      <c r="L42" s="105"/>
      <c r="O42" s="53"/>
    </row>
    <row r="43" spans="3:15" ht="65.25" customHeight="1" thickBot="1">
      <c r="C43" s="106" t="s">
        <v>102</v>
      </c>
      <c r="D43" s="107"/>
      <c r="E43" s="108"/>
      <c r="F43" s="106" t="s">
        <v>103</v>
      </c>
      <c r="G43" s="107"/>
      <c r="H43" s="108"/>
      <c r="I43" s="106" t="s">
        <v>104</v>
      </c>
      <c r="J43" s="107"/>
      <c r="K43" s="108"/>
      <c r="L43" s="59"/>
      <c r="O43" s="53"/>
    </row>
    <row r="44" spans="2:18" ht="174.75">
      <c r="B44" s="90" t="s">
        <v>29</v>
      </c>
      <c r="C44" s="91" t="s">
        <v>1</v>
      </c>
      <c r="D44" s="92" t="s">
        <v>2</v>
      </c>
      <c r="E44" s="93" t="s">
        <v>3</v>
      </c>
      <c r="F44" s="91" t="s">
        <v>1</v>
      </c>
      <c r="G44" s="92" t="s">
        <v>2</v>
      </c>
      <c r="H44" s="93" t="s">
        <v>3</v>
      </c>
      <c r="I44" s="91" t="s">
        <v>1</v>
      </c>
      <c r="J44" s="92" t="s">
        <v>2</v>
      </c>
      <c r="K44" s="93" t="s">
        <v>3</v>
      </c>
      <c r="L44" s="94" t="s">
        <v>0</v>
      </c>
      <c r="M44" s="69" t="s">
        <v>26</v>
      </c>
      <c r="N44" s="77" t="s">
        <v>28</v>
      </c>
      <c r="O44" s="74" t="s">
        <v>99</v>
      </c>
      <c r="P44" s="75" t="s">
        <v>100</v>
      </c>
      <c r="Q44" s="76" t="s">
        <v>101</v>
      </c>
      <c r="R44" s="70" t="s">
        <v>98</v>
      </c>
    </row>
    <row r="45" spans="2:18" ht="15.75">
      <c r="B45" s="64" t="s">
        <v>106</v>
      </c>
      <c r="C45" s="65">
        <v>0.3</v>
      </c>
      <c r="D45" s="66">
        <v>3</v>
      </c>
      <c r="E45" s="67">
        <f>SUM(C45*D45)</f>
        <v>0.8999999999999999</v>
      </c>
      <c r="F45" s="65">
        <v>0.4</v>
      </c>
      <c r="G45" s="66">
        <v>4</v>
      </c>
      <c r="H45" s="67">
        <f>SUM(F45*G45)</f>
        <v>1.6</v>
      </c>
      <c r="I45" s="65">
        <v>0.3</v>
      </c>
      <c r="J45" s="66">
        <v>1</v>
      </c>
      <c r="K45" s="67">
        <f>SUM(I45*J45)</f>
        <v>0.3</v>
      </c>
      <c r="L45" s="50">
        <f>SUM(E45+H45+K45)</f>
        <v>2.8</v>
      </c>
      <c r="M45" s="52">
        <f>SUM(L13+L21++L45)/3</f>
        <v>2.8666666666666667</v>
      </c>
      <c r="N45" s="51">
        <f>SUM(L13+L21+L45)</f>
        <v>8.6</v>
      </c>
      <c r="O45" s="72">
        <v>0</v>
      </c>
      <c r="P45" s="73">
        <f>SUM(N45*O45)</f>
        <v>0</v>
      </c>
      <c r="Q45" s="73">
        <f>N45-P45</f>
        <v>8.6</v>
      </c>
      <c r="R45" s="71">
        <v>4</v>
      </c>
    </row>
    <row r="46" spans="2:18" ht="15.75">
      <c r="B46" s="68" t="s">
        <v>107</v>
      </c>
      <c r="C46" s="65">
        <v>0.3</v>
      </c>
      <c r="D46" s="66">
        <v>4</v>
      </c>
      <c r="E46" s="67">
        <f>SUM(C46*D46)</f>
        <v>1.2</v>
      </c>
      <c r="F46" s="65">
        <v>0.4</v>
      </c>
      <c r="G46" s="66">
        <v>3</v>
      </c>
      <c r="H46" s="67">
        <f>SUM(F46*G46)</f>
        <v>1.2000000000000002</v>
      </c>
      <c r="I46" s="65">
        <v>0.3</v>
      </c>
      <c r="J46" s="66">
        <v>2</v>
      </c>
      <c r="K46" s="67">
        <f>SUM(I46*J46)</f>
        <v>0.6</v>
      </c>
      <c r="L46" s="50">
        <f>SUM(E46+H46+K46)</f>
        <v>3.0000000000000004</v>
      </c>
      <c r="M46" s="52">
        <f>SUM(L14+L22++L46)/3</f>
        <v>2.8333333333333335</v>
      </c>
      <c r="N46" s="51">
        <f>SUM(L14+L22+L46)</f>
        <v>8.5</v>
      </c>
      <c r="O46" s="72">
        <v>0</v>
      </c>
      <c r="P46" s="73">
        <f>SUM(N46*O46)</f>
        <v>0</v>
      </c>
      <c r="Q46" s="73">
        <f>N46-P46</f>
        <v>8.5</v>
      </c>
      <c r="R46" s="71">
        <v>3</v>
      </c>
    </row>
    <row r="47" spans="2:18" ht="15.75">
      <c r="B47" s="85" t="s">
        <v>108</v>
      </c>
      <c r="C47" s="65">
        <v>0.3</v>
      </c>
      <c r="D47" s="66">
        <v>2</v>
      </c>
      <c r="E47" s="67">
        <f>SUM(C47*D47)</f>
        <v>0.6</v>
      </c>
      <c r="F47" s="65">
        <v>0.4</v>
      </c>
      <c r="G47" s="66">
        <v>2</v>
      </c>
      <c r="H47" s="67">
        <f>SUM(F47*G47)</f>
        <v>0.8</v>
      </c>
      <c r="I47" s="65">
        <v>0.3</v>
      </c>
      <c r="J47" s="66">
        <v>3</v>
      </c>
      <c r="K47" s="67">
        <f>SUM(I47*J47)</f>
        <v>0.8999999999999999</v>
      </c>
      <c r="L47" s="50">
        <f>SUM(E47+H47+K47)</f>
        <v>2.3</v>
      </c>
      <c r="M47" s="52">
        <f>SUM(L15+L23++L47)/3</f>
        <v>2.1666666666666665</v>
      </c>
      <c r="N47" s="51">
        <f>SUM(L15+L23+L47)</f>
        <v>6.499999999999999</v>
      </c>
      <c r="O47" s="72">
        <v>0</v>
      </c>
      <c r="P47" s="73">
        <f>SUM(N47*O47)</f>
        <v>0</v>
      </c>
      <c r="Q47" s="73">
        <f>N47-P47</f>
        <v>6.499999999999999</v>
      </c>
      <c r="R47" s="71">
        <v>2</v>
      </c>
    </row>
    <row r="48" spans="2:18" ht="16.5" thickBot="1">
      <c r="B48" s="101" t="s">
        <v>109</v>
      </c>
      <c r="C48" s="86">
        <v>0.3</v>
      </c>
      <c r="D48" s="87">
        <v>1</v>
      </c>
      <c r="E48" s="88">
        <f>SUM(C48*D48)</f>
        <v>0.3</v>
      </c>
      <c r="F48" s="86">
        <v>0.4</v>
      </c>
      <c r="G48" s="87">
        <v>1</v>
      </c>
      <c r="H48" s="88">
        <f>SUM(F48*G48)</f>
        <v>0.4</v>
      </c>
      <c r="I48" s="86">
        <v>0.3</v>
      </c>
      <c r="J48" s="87">
        <v>4</v>
      </c>
      <c r="K48" s="88">
        <f>SUM(I48*J48)</f>
        <v>1.2</v>
      </c>
      <c r="L48" s="95">
        <f>SUM(E48+H48+K48)</f>
        <v>1.9</v>
      </c>
      <c r="M48" s="96">
        <f>SUM(L16+L24++L48)/3</f>
        <v>2.1333333333333333</v>
      </c>
      <c r="N48" s="97">
        <f>SUM(L16+L24+L48)</f>
        <v>6.4</v>
      </c>
      <c r="O48" s="98">
        <v>0.05</v>
      </c>
      <c r="P48" s="99">
        <f>SUM(N48*O48)</f>
        <v>0.32000000000000006</v>
      </c>
      <c r="Q48" s="99">
        <f>N48-P48</f>
        <v>6.08</v>
      </c>
      <c r="R48" s="100">
        <v>1</v>
      </c>
    </row>
  </sheetData>
  <sheetProtection selectLockedCells="1"/>
  <mergeCells count="20">
    <mergeCell ref="F19:H19"/>
    <mergeCell ref="I19:K19"/>
    <mergeCell ref="C26:L26"/>
    <mergeCell ref="C27:E27"/>
    <mergeCell ref="C42:L42"/>
    <mergeCell ref="I35:K35"/>
    <mergeCell ref="I27:K27"/>
    <mergeCell ref="C34:L34"/>
    <mergeCell ref="C35:E35"/>
    <mergeCell ref="F35:H35"/>
    <mergeCell ref="C10:L10"/>
    <mergeCell ref="C11:E11"/>
    <mergeCell ref="I11:K11"/>
    <mergeCell ref="F11:H11"/>
    <mergeCell ref="C43:E43"/>
    <mergeCell ref="F43:H43"/>
    <mergeCell ref="I43:K43"/>
    <mergeCell ref="F27:H27"/>
    <mergeCell ref="C18:L18"/>
    <mergeCell ref="C19:E19"/>
  </mergeCells>
  <printOptions/>
  <pageMargins left="0.5" right="0.114583333" top="0.291666666666667" bottom="0.25" header="0.3" footer="0.3"/>
  <pageSetup fitToHeight="1" fitToWidth="1" horizontalDpi="300" verticalDpi="300" orientation="portrait" scale="49" r:id="rId2"/>
  <rowBreaks count="1" manualBreakCount="1">
    <brk id="48" max="255" man="1"/>
  </rowBreaks>
  <colBreaks count="1" manualBreakCount="1">
    <brk id="65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109" t="s">
        <v>32</v>
      </c>
      <c r="B3" s="110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109"/>
      <c r="B4" s="111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109"/>
      <c r="B5" s="112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109"/>
      <c r="B6" s="113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109"/>
      <c r="B7" s="113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109"/>
      <c r="B8" s="113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109"/>
      <c r="B9" s="113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109"/>
      <c r="B10" s="113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109"/>
      <c r="B11" s="113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109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109" t="s">
        <v>31</v>
      </c>
      <c r="B16" s="110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109"/>
      <c r="B17" s="111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109"/>
      <c r="B18" s="112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109"/>
      <c r="B19" s="113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109"/>
      <c r="B20" s="113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109"/>
      <c r="B21" s="113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109"/>
      <c r="B22" s="113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109"/>
      <c r="B23" s="113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109"/>
      <c r="B24" s="113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109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109" t="s">
        <v>30</v>
      </c>
      <c r="B29" s="110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109"/>
      <c r="B30" s="111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109"/>
      <c r="B31" s="112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109"/>
      <c r="B32" s="113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109"/>
      <c r="B33" s="113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109"/>
      <c r="B34" s="113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109"/>
      <c r="B35" s="113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109"/>
      <c r="B36" s="113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109"/>
      <c r="B37" s="113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109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29:A38"/>
    <mergeCell ref="B29:B31"/>
    <mergeCell ref="B32:B34"/>
    <mergeCell ref="B35:B37"/>
    <mergeCell ref="B19:B21"/>
    <mergeCell ref="B22:B24"/>
    <mergeCell ref="A3:A12"/>
    <mergeCell ref="B3:B5"/>
    <mergeCell ref="B6:B8"/>
    <mergeCell ref="B9:B11"/>
    <mergeCell ref="A16:A25"/>
    <mergeCell ref="B16:B18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Barry Sageman</cp:lastModifiedBy>
  <cp:lastPrinted>2015-02-06T18:07:28Z</cp:lastPrinted>
  <dcterms:created xsi:type="dcterms:W3CDTF">2012-03-05T13:08:53Z</dcterms:created>
  <dcterms:modified xsi:type="dcterms:W3CDTF">2015-02-10T12:17:31Z</dcterms:modified>
  <cp:category/>
  <cp:version/>
  <cp:contentType/>
  <cp:contentStatus/>
</cp:coreProperties>
</file>